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G:\Oxfordshire\Executive Team\SECRETARIAT\2018 Papers\Council of Governors\13 June 2018\"/>
    </mc:Choice>
  </mc:AlternateContent>
  <bookViews>
    <workbookView xWindow="-15" yWindow="-15" windowWidth="12600" windowHeight="6945" activeTab="2"/>
  </bookViews>
  <sheets>
    <sheet name="Aylesbury Vale IAPT" sheetId="2" r:id="rId1"/>
    <sheet name="Chiltern IAPT" sheetId="3" r:id="rId2"/>
    <sheet name="Oxon IAPT" sheetId="7" r:id="rId3"/>
    <sheet name="SOP" sheetId="6" state="hidden" r:id="rId4"/>
    <sheet name="DTOC Codes for Reference" sheetId="5" state="hidden" r:id="rId5"/>
  </sheets>
  <definedNames>
    <definedName name="_xlnm._FilterDatabase" localSheetId="1" hidden="1">'Chiltern IAPT'!$D$1:$D$24</definedName>
    <definedName name="_xlnm.Print_Area" localSheetId="0">'Aylesbury Vale IAPT'!$A$1:$T$24</definedName>
    <definedName name="_xlnm.Print_Area" localSheetId="1">'Chiltern IAPT'!$A$1:$T$24</definedName>
  </definedNames>
  <calcPr calcId="171027"/>
</workbook>
</file>

<file path=xl/calcChain.xml><?xml version="1.0" encoding="utf-8"?>
<calcChain xmlns="http://schemas.openxmlformats.org/spreadsheetml/2006/main">
  <c r="T20" i="3" l="1"/>
  <c r="T16" i="3"/>
  <c r="T12" i="3"/>
  <c r="T8" i="3"/>
  <c r="T20" i="2"/>
  <c r="T16" i="2"/>
  <c r="T12" i="2"/>
  <c r="T8" i="2"/>
  <c r="S20" i="3" l="1"/>
  <c r="S16" i="3"/>
  <c r="S12" i="3"/>
  <c r="S8" i="3"/>
  <c r="S20" i="2"/>
  <c r="S16" i="2"/>
  <c r="S12" i="2"/>
  <c r="S8" i="2"/>
  <c r="R20" i="3" l="1"/>
  <c r="R16" i="3"/>
  <c r="R12" i="3"/>
  <c r="R8" i="3"/>
  <c r="R12" i="2"/>
  <c r="R20" i="2"/>
  <c r="R16" i="2"/>
  <c r="R8" i="2"/>
  <c r="Q12" i="3" l="1"/>
  <c r="Q16" i="3"/>
  <c r="Q20" i="3"/>
  <c r="Q8" i="3"/>
  <c r="P8" i="3"/>
  <c r="Q20" i="2"/>
  <c r="Q16" i="2"/>
  <c r="Q12" i="2"/>
  <c r="Q8" i="2"/>
  <c r="P8" i="2"/>
  <c r="G8" i="3" l="1"/>
  <c r="H8" i="3" s="1"/>
  <c r="G12" i="3"/>
  <c r="H12" i="3" s="1"/>
  <c r="G16" i="3"/>
  <c r="H16" i="3" s="1"/>
  <c r="G20" i="3"/>
  <c r="H20" i="3" s="1"/>
  <c r="G8" i="2" l="1"/>
  <c r="H8" i="2" s="1"/>
  <c r="G12" i="2"/>
  <c r="H12" i="2" s="1"/>
  <c r="G16" i="2"/>
  <c r="H16" i="2" s="1"/>
  <c r="G20" i="2"/>
  <c r="H20" i="2" s="1"/>
  <c r="P20" i="3" l="1"/>
  <c r="O20" i="3"/>
  <c r="N20" i="3"/>
  <c r="M20" i="3"/>
  <c r="L20" i="3"/>
  <c r="P16" i="3"/>
  <c r="O16" i="3"/>
  <c r="N16" i="3"/>
  <c r="M16" i="3"/>
  <c r="L16" i="3"/>
  <c r="P12" i="3"/>
  <c r="O12" i="3"/>
  <c r="N12" i="3"/>
  <c r="M12" i="3"/>
  <c r="L12" i="3"/>
  <c r="O8" i="3"/>
  <c r="N8" i="3"/>
  <c r="M8" i="3"/>
  <c r="L8" i="3"/>
  <c r="F12" i="3" l="1"/>
  <c r="F20" i="3"/>
  <c r="F16" i="3"/>
  <c r="F8" i="3"/>
  <c r="P20" i="2" l="1"/>
  <c r="O20" i="2"/>
  <c r="N20" i="2"/>
  <c r="M20" i="2"/>
  <c r="L20" i="2"/>
  <c r="P16" i="2"/>
  <c r="O16" i="2"/>
  <c r="N16" i="2"/>
  <c r="M16" i="2"/>
  <c r="L16" i="2"/>
  <c r="P12" i="2"/>
  <c r="O12" i="2"/>
  <c r="N12" i="2"/>
  <c r="M12" i="2"/>
  <c r="L12" i="2"/>
  <c r="O8" i="2"/>
  <c r="N8" i="2"/>
  <c r="M8" i="2"/>
  <c r="L8" i="2"/>
  <c r="F16" i="2" l="1"/>
  <c r="F8" i="2"/>
  <c r="F20" i="2"/>
  <c r="F12" i="2"/>
</calcChain>
</file>

<file path=xl/sharedStrings.xml><?xml version="1.0" encoding="utf-8"?>
<sst xmlns="http://schemas.openxmlformats.org/spreadsheetml/2006/main" count="183" uniqueCount="121">
  <si>
    <t>Ref</t>
  </si>
  <si>
    <t>Standard</t>
  </si>
  <si>
    <t>Service Area</t>
  </si>
  <si>
    <t>Threshold</t>
  </si>
  <si>
    <t>YTD Position</t>
  </si>
  <si>
    <t>YTD Variance</t>
  </si>
  <si>
    <t>%</t>
  </si>
  <si>
    <t>Numerator</t>
  </si>
  <si>
    <t>Denominator</t>
  </si>
  <si>
    <t>IAPT</t>
  </si>
  <si>
    <t>Local 81</t>
  </si>
  <si>
    <t>Local 83</t>
  </si>
  <si>
    <t>Local 85</t>
  </si>
  <si>
    <t>Local 86</t>
  </si>
  <si>
    <t>A</t>
  </si>
  <si>
    <t>Ai</t>
  </si>
  <si>
    <t>Awaiting completion of CHC assessment</t>
  </si>
  <si>
    <t>Aii</t>
  </si>
  <si>
    <t>Awaiting completion of SS assessment</t>
  </si>
  <si>
    <t>Aiii</t>
  </si>
  <si>
    <t>Awaiting other assessment by Health Professional</t>
  </si>
  <si>
    <t>Aiv</t>
  </si>
  <si>
    <t>Awaiting assessment by joint health and SCS colleages</t>
  </si>
  <si>
    <t>Av</t>
  </si>
  <si>
    <t>Computer error</t>
  </si>
  <si>
    <t>B</t>
  </si>
  <si>
    <t>Awaiting public funding</t>
  </si>
  <si>
    <t>C</t>
  </si>
  <si>
    <t>Ci</t>
  </si>
  <si>
    <t>Awaiting further non acute NHS care in community hospital</t>
  </si>
  <si>
    <t>Cii</t>
  </si>
  <si>
    <t>Awaitin gfurther non acute bed based care in an intermediate care bed</t>
  </si>
  <si>
    <t>D</t>
  </si>
  <si>
    <t>Di</t>
  </si>
  <si>
    <t>Residential care home</t>
  </si>
  <si>
    <t>Dii</t>
  </si>
  <si>
    <t>Nursing care home</t>
  </si>
  <si>
    <t>Diii</t>
  </si>
  <si>
    <t>Awaiting EMI residential care</t>
  </si>
  <si>
    <t>Div</t>
  </si>
  <si>
    <t>Awaiting EMI Nursing Home Care</t>
  </si>
  <si>
    <t>E</t>
  </si>
  <si>
    <t>Ei</t>
  </si>
  <si>
    <t>Awaiting care package in own home, including supported housing</t>
  </si>
  <si>
    <t>Eii</t>
  </si>
  <si>
    <t>Awaiting Care Packaged with therapy support (ORS)</t>
  </si>
  <si>
    <t>Eiii</t>
  </si>
  <si>
    <t>Awaiting SHDS welcome package</t>
  </si>
  <si>
    <t>Eiv</t>
  </si>
  <si>
    <t>Awaiting care package in own home (CHC)</t>
  </si>
  <si>
    <t>Ev</t>
  </si>
  <si>
    <t>Awaiting shared care packaged in own home</t>
  </si>
  <si>
    <t>F</t>
  </si>
  <si>
    <t>Fi</t>
  </si>
  <si>
    <t>Equipment/ Adaptions</t>
  </si>
  <si>
    <t>Fii</t>
  </si>
  <si>
    <t xml:space="preserve">Transport Delays </t>
  </si>
  <si>
    <t>G</t>
  </si>
  <si>
    <t>Gi</t>
  </si>
  <si>
    <t>Choice of care home</t>
  </si>
  <si>
    <t>Gii</t>
  </si>
  <si>
    <t>Choice of private care agency</t>
  </si>
  <si>
    <t>Giii</t>
  </si>
  <si>
    <t>Family  issues not domestic</t>
  </si>
  <si>
    <t>Giv</t>
  </si>
  <si>
    <t>Awaiting private nursing home placement or availability</t>
  </si>
  <si>
    <t>Gv</t>
  </si>
  <si>
    <t xml:space="preserve">Awaiting care package in own home (private) </t>
  </si>
  <si>
    <t>Gvi</t>
  </si>
  <si>
    <t>Choice of care package</t>
  </si>
  <si>
    <t>Gvii</t>
  </si>
  <si>
    <t>Choice of Community Hospital</t>
  </si>
  <si>
    <t>H</t>
  </si>
  <si>
    <t>H1</t>
  </si>
  <si>
    <t>Disputes</t>
  </si>
  <si>
    <t>H2</t>
  </si>
  <si>
    <t>I</t>
  </si>
  <si>
    <t>Housing</t>
  </si>
  <si>
    <t>X</t>
  </si>
  <si>
    <t>Acute to Acute</t>
  </si>
  <si>
    <t>National Code</t>
  </si>
  <si>
    <t>Local (Oxon) Code</t>
  </si>
  <si>
    <t>CurrMnth</t>
  </si>
  <si>
    <t>Q1 17.5% Q2 18%  Q3 18.5% Q4 19%</t>
  </si>
  <si>
    <t>This month</t>
  </si>
  <si>
    <t>Target</t>
  </si>
  <si>
    <t>Trend</t>
  </si>
  <si>
    <t>Q1 17.5% Q2 18%  
Q3 18.5% Q4 19%</t>
  </si>
  <si>
    <t>This Month</t>
  </si>
  <si>
    <r>
      <t xml:space="preserve">Performance Dashboard Bucks CCGs </t>
    </r>
    <r>
      <rPr>
        <b/>
        <sz val="24"/>
        <color theme="9" tint="-0.249977111117893"/>
        <rFont val="Segoe UI"/>
        <family val="2"/>
      </rPr>
      <t>|</t>
    </r>
    <r>
      <rPr>
        <b/>
        <sz val="24"/>
        <color theme="3" tint="-0.249977111117893"/>
        <rFont val="Segoe UI"/>
        <family val="2"/>
      </rPr>
      <t xml:space="preserve"> </t>
    </r>
    <r>
      <rPr>
        <sz val="24"/>
        <color theme="8" tint="-0.249977111117893"/>
        <rFont val="Segoe UI"/>
        <family val="2"/>
      </rPr>
      <t xml:space="preserve">Chiltern </t>
    </r>
  </si>
  <si>
    <r>
      <t xml:space="preserve">Performance Dashboard Bucks CCGs </t>
    </r>
    <r>
      <rPr>
        <b/>
        <sz val="24"/>
        <color theme="9" tint="-0.249977111117893"/>
        <rFont val="Segoe UI"/>
        <family val="2"/>
      </rPr>
      <t>|</t>
    </r>
    <r>
      <rPr>
        <b/>
        <sz val="24"/>
        <color theme="3" tint="-0.249977111117893"/>
        <rFont val="Segoe UI"/>
        <family val="2"/>
      </rPr>
      <t xml:space="preserve"> </t>
    </r>
    <r>
      <rPr>
        <sz val="24"/>
        <color theme="8" tint="-0.249977111117893"/>
        <rFont val="Segoe UI"/>
        <family val="2"/>
      </rPr>
      <t xml:space="preserve">Aylesbury Vale </t>
    </r>
  </si>
  <si>
    <t>Currmnth</t>
  </si>
  <si>
    <t xml:space="preserve">Step 1: </t>
  </si>
  <si>
    <t xml:space="preserve">Step 2: </t>
  </si>
  <si>
    <t>Data entry 3 easy steps:</t>
  </si>
  <si>
    <t>Enter the numerator and denominator for the standard for the month you are reporting</t>
  </si>
  <si>
    <t>In the row above each of the numerators, drag the formula across from the previous month and this will populate the % figure</t>
  </si>
  <si>
    <t>Move the</t>
  </si>
  <si>
    <t xml:space="preserve">Step 3: </t>
  </si>
  <si>
    <t>cell on the top row along to the month you are reporting</t>
  </si>
  <si>
    <t>If you do the 3 steps above, the rest of the dashboard will automatically update</t>
  </si>
  <si>
    <t>Step 4:</t>
  </si>
  <si>
    <t>The 'view' is set to  'Page Break Preview' to ensure that it is correctly set up for printing.   Once you have entered the data, please ensure the blue page break line on the right of the spreadsheet shows up to and including the month you are reporting.</t>
  </si>
  <si>
    <t>Month 6 Comments</t>
  </si>
  <si>
    <t>Month 6 Comment</t>
  </si>
  <si>
    <r>
      <t xml:space="preserve">IAPT Access: The proportion of people with depression / anxiety (as per national public health data) that have entered psychological therapies.  </t>
    </r>
    <r>
      <rPr>
        <sz val="11"/>
        <color rgb="FFFF0000"/>
        <rFont val="Calibri"/>
        <family val="2"/>
      </rPr>
      <t xml:space="preserve">Is this the same as Local 90?  </t>
    </r>
    <r>
      <rPr>
        <i/>
        <sz val="11"/>
        <rFont val="Calibri"/>
        <family val="2"/>
      </rPr>
      <t>(Agreement to report in line with data submissions to HSCIC, 2 months in arrears.  Please note that this month's data is provisional and will be refreshed next month)</t>
    </r>
  </si>
  <si>
    <r>
      <t xml:space="preserve">IAPT recovery rate: The recovery rate is measured using the Patient Health Questionnaire which measures the level of depression / anxiety in a person.   Recovery rate measures the proportion of people that were above the clinical cut-off before treatment but below following treatment.  </t>
    </r>
    <r>
      <rPr>
        <i/>
        <sz val="11"/>
        <rFont val="Calibri"/>
        <family val="2"/>
      </rPr>
      <t>(Agreement to report in line with data submissions to HSCIC, 2 months in arrears.  Please note that this month's data is provisional and will be refreshed next month)</t>
    </r>
  </si>
  <si>
    <r>
      <t xml:space="preserve">The proportion of people that wait 6 weeks or less from referral to entering a course of IAPT treatment against the number of people who finish a course of treatment in the reporting period. </t>
    </r>
    <r>
      <rPr>
        <i/>
        <sz val="11"/>
        <rFont val="Calibri"/>
        <family val="2"/>
      </rPr>
      <t xml:space="preserve"> (Agreement to report in line with data submissions to HSCIC, 2 months in arrears.  Please note that this month's data is provisional and will be refreshed next month)</t>
    </r>
  </si>
  <si>
    <r>
      <t xml:space="preserve">The proportion of people that wait 18 weeks or less from referral to entering a course of IAPT treatment against the number of people who finish a course of treatment in the reporting period. </t>
    </r>
    <r>
      <rPr>
        <i/>
        <sz val="11"/>
        <rFont val="Calibri"/>
        <family val="2"/>
      </rPr>
      <t xml:space="preserve"> (Agreement to report in line with data submissions to HSCIC, 2 months in arrears.  Please note that this month's data is provisional and will be refreshed next month)</t>
    </r>
  </si>
  <si>
    <r>
      <t xml:space="preserve">IAPT Access: The proportion of people with depression / anxiety (as per national public health data) that have entered psychological therapies.  </t>
    </r>
    <r>
      <rPr>
        <sz val="11"/>
        <color rgb="FFFF0000"/>
        <rFont val="Calibri"/>
        <family val="2"/>
      </rPr>
      <t xml:space="preserve">Is this the same as Local 90? </t>
    </r>
    <r>
      <rPr>
        <i/>
        <sz val="11"/>
        <rFont val="Calibri"/>
        <family val="2"/>
      </rPr>
      <t xml:space="preserve">                                                                                      (Agreement to report in line with data submissions to HSCIC, 2 months in arrears.  Please note that this month's data is provisional and will be refreshed next month)</t>
    </r>
  </si>
  <si>
    <r>
      <t xml:space="preserve">IAPT recovery rate: The recovery rate is measured using the Patient Health Questionnaire which measures the level of depression / anxiety in a person.   Recovery rate measures the proportion of people that were above the clinical cut-off before treatment but below following treatment.                                                                                  </t>
    </r>
    <r>
      <rPr>
        <i/>
        <sz val="11"/>
        <rFont val="Calibri"/>
        <family val="2"/>
      </rPr>
      <t>(Agreement to report in line with data submissions to HSCIC, 2 months in arrears.  Please note that this month's data is provisional and will be refreshed next month)</t>
    </r>
  </si>
  <si>
    <r>
      <t xml:space="preserve">The proportion of people that wait 6 weeks or less from referral to entering a course of IAPT treatment against the number of people who finish a course of treatment in the reporting period.                                                        </t>
    </r>
    <r>
      <rPr>
        <i/>
        <sz val="11"/>
        <rFont val="Calibri"/>
        <family val="2"/>
      </rPr>
      <t>(Agreement to report in line with data submissions to HSCIC, 2 months in arrears.  Please note that this month's data is provisional and will be refreshed next month)</t>
    </r>
  </si>
  <si>
    <r>
      <t xml:space="preserve">The proportion of people that wait 18 weeks or less from referral to entering a course of IAPT treatment against the number of people who finish a course of treatment in the reporting period.  </t>
    </r>
    <r>
      <rPr>
        <i/>
        <sz val="11"/>
        <rFont val="Calibri"/>
        <family val="2"/>
      </rPr>
      <t xml:space="preserve">                                                       (Agreement to report in line with data submissions to HSCIC, 2 months in arrears.  Please note that this month's data is provisional and will be refreshed next month)</t>
    </r>
  </si>
  <si>
    <t>Service</t>
  </si>
  <si>
    <t>Flag</t>
  </si>
  <si>
    <t>Measure</t>
  </si>
  <si>
    <t>Actual</t>
  </si>
  <si>
    <t>Oxon IAPT</t>
  </si>
  <si>
    <t>The length of wait for the 75th centile at Step/Cluster 3 for Counselling (weeks)</t>
  </si>
  <si>
    <t xml:space="preserve">8 weeks </t>
  </si>
  <si>
    <t>11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</si>
</sst>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sz val="11"/>
      <color theme="1"/>
      <name val="Calibri"/>
      <family val="2"/>
      <scheme val="minor"/>
    </font>
    <font>
      <b/>
      <sz val="16"/>
      <name val="Calibri"/>
      <family val="2"/>
    </font>
    <font>
      <sz val="10"/>
      <name val="Calibri"/>
      <family val="2"/>
    </font>
    <font>
      <b/>
      <sz val="16"/>
      <color rgb="FFFF0000"/>
      <name val="Calibri"/>
      <family val="2"/>
    </font>
    <font>
      <b/>
      <sz val="12"/>
      <color rgb="FFFFFFFF"/>
      <name val="Calibri"/>
      <family val="2"/>
    </font>
    <font>
      <sz val="12"/>
      <name val="Calibri"/>
      <family val="2"/>
    </font>
    <font>
      <b/>
      <sz val="11"/>
      <color rgb="FFFFFFFF"/>
      <name val="Calibri"/>
      <family val="2"/>
    </font>
    <font>
      <b/>
      <sz val="14"/>
      <color rgb="FFFFFFFF"/>
      <name val="Calibri"/>
      <family val="2"/>
    </font>
    <font>
      <sz val="11"/>
      <name val="Calibri"/>
      <family val="2"/>
    </font>
    <font>
      <sz val="11"/>
      <color rgb="FFFF0000"/>
      <name val="Calibri"/>
      <family val="2"/>
    </font>
    <font>
      <i/>
      <sz val="11"/>
      <name val="Calibri"/>
      <family val="2"/>
    </font>
    <font>
      <b/>
      <sz val="11"/>
      <name val="Calibri"/>
      <family val="2"/>
    </font>
    <font>
      <b/>
      <sz val="10"/>
      <color rgb="FFFFFFFF"/>
      <name val="Calibri"/>
      <family val="2"/>
    </font>
    <font>
      <sz val="10"/>
      <color theme="1"/>
      <name val="Calibri"/>
      <family val="2"/>
      <scheme val="minor"/>
    </font>
    <font>
      <sz val="11"/>
      <color rgb="FF000000"/>
      <name val="Calibri"/>
      <family val="2"/>
      <scheme val="minor"/>
    </font>
    <font>
      <sz val="8"/>
      <color theme="1"/>
      <name val="Calibri"/>
      <family val="2"/>
      <scheme val="minor"/>
    </font>
    <font>
      <sz val="10"/>
      <color theme="0"/>
      <name val="Calibri"/>
      <family val="2"/>
    </font>
    <font>
      <sz val="12"/>
      <color theme="0"/>
      <name val="Calibri"/>
      <family val="2"/>
    </font>
    <font>
      <sz val="24"/>
      <color theme="3" tint="-0.499984740745262"/>
      <name val="Segoe UI"/>
      <family val="2"/>
    </font>
    <font>
      <b/>
      <sz val="24"/>
      <color theme="3" tint="-0.249977111117893"/>
      <name val="Segoe UI"/>
      <family val="2"/>
    </font>
    <font>
      <sz val="24"/>
      <color theme="8" tint="-0.249977111117893"/>
      <name val="Segoe UI"/>
      <family val="2"/>
    </font>
    <font>
      <sz val="11"/>
      <color theme="0"/>
      <name val="Calibri"/>
      <family val="2"/>
    </font>
    <font>
      <b/>
      <sz val="24"/>
      <color theme="9" tint="-0.249977111117893"/>
      <name val="Segoe UI"/>
      <family val="2"/>
    </font>
    <font>
      <b/>
      <sz val="18"/>
      <color theme="1"/>
      <name val="Calibri"/>
      <family val="2"/>
      <scheme val="minor"/>
    </font>
    <font>
      <sz val="10"/>
      <color theme="1"/>
      <name val="Segoe UI"/>
      <family val="2"/>
    </font>
    <font>
      <b/>
      <sz val="10"/>
      <color rgb="FFFFFFFF"/>
      <name val="Segoe UI"/>
      <family val="2"/>
    </font>
  </fonts>
  <fills count="13">
    <fill>
      <patternFill patternType="none"/>
    </fill>
    <fill>
      <patternFill patternType="gray125"/>
    </fill>
    <fill>
      <patternFill patternType="solid">
        <fgColor rgb="FF366092"/>
        <bgColor rgb="FF000000"/>
      </patternFill>
    </fill>
    <fill>
      <patternFill patternType="solid">
        <fgColor rgb="FFB8CCE4"/>
        <bgColor rgb="FF000000"/>
      </patternFill>
    </fill>
    <fill>
      <patternFill patternType="solid">
        <fgColor rgb="FF538DD5"/>
        <bgColor rgb="FF000000"/>
      </patternFill>
    </fill>
    <fill>
      <patternFill patternType="solid">
        <fgColor theme="0"/>
        <bgColor rgb="FF000000"/>
      </patternFill>
    </fill>
    <fill>
      <patternFill patternType="solid">
        <fgColor theme="4"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4" tint="-0.249977111117893"/>
        <bgColor rgb="FF000000"/>
      </patternFill>
    </fill>
    <fill>
      <patternFill patternType="solid">
        <fgColor theme="4" tint="0.39997558519241921"/>
        <bgColor indexed="64"/>
      </patternFill>
    </fill>
    <fill>
      <patternFill patternType="solid">
        <fgColor rgb="FFFF0000"/>
        <bgColor indexed="64"/>
      </patternFill>
    </fill>
    <fill>
      <patternFill patternType="solid">
        <fgColor rgb="FF548DD4"/>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theme="0"/>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61">
    <xf numFmtId="0" fontId="0" fillId="0" borderId="0" xfId="0"/>
    <xf numFmtId="0" fontId="5" fillId="2" borderId="2" xfId="0" applyFont="1" applyFill="1" applyBorder="1" applyAlignment="1">
      <alignment horizontal="left" vertical="top"/>
    </xf>
    <xf numFmtId="0" fontId="7" fillId="0" borderId="3" xfId="0" applyFont="1" applyFill="1" applyBorder="1" applyAlignment="1">
      <alignment horizontal="left" vertical="top"/>
    </xf>
    <xf numFmtId="0" fontId="7" fillId="0" borderId="4" xfId="0" applyFont="1" applyFill="1" applyBorder="1" applyAlignment="1">
      <alignment horizontal="left" vertical="top"/>
    </xf>
    <xf numFmtId="0" fontId="7" fillId="0" borderId="4" xfId="0" applyFont="1" applyFill="1" applyBorder="1" applyAlignment="1">
      <alignment horizontal="center" vertical="top" wrapText="1"/>
    </xf>
    <xf numFmtId="0" fontId="7" fillId="0" borderId="4" xfId="0" applyFont="1" applyFill="1" applyBorder="1" applyAlignment="1">
      <alignment horizontal="center" vertical="top"/>
    </xf>
    <xf numFmtId="0" fontId="3" fillId="0" borderId="2" xfId="0" applyFont="1" applyFill="1" applyBorder="1" applyAlignment="1">
      <alignment horizontal="center" vertical="top"/>
    </xf>
    <xf numFmtId="0" fontId="9" fillId="0" borderId="3" xfId="0" applyFont="1" applyFill="1" applyBorder="1" applyAlignment="1">
      <alignment horizontal="left" vertical="top" wrapText="1"/>
    </xf>
    <xf numFmtId="0" fontId="9" fillId="0" borderId="4" xfId="0" applyFont="1" applyFill="1" applyBorder="1" applyAlignment="1">
      <alignment horizontal="center" vertical="top" wrapText="1"/>
    </xf>
    <xf numFmtId="9" fontId="9" fillId="0" borderId="4" xfId="0" applyNumberFormat="1" applyFont="1" applyFill="1" applyBorder="1" applyAlignment="1">
      <alignment horizontal="center" vertical="top" wrapText="1"/>
    </xf>
    <xf numFmtId="9" fontId="3" fillId="0" borderId="4" xfId="1" applyFont="1" applyFill="1" applyBorder="1" applyAlignment="1">
      <alignment horizontal="center" vertical="top"/>
    </xf>
    <xf numFmtId="0" fontId="3" fillId="0" borderId="4" xfId="0" applyFont="1" applyFill="1" applyBorder="1" applyAlignment="1">
      <alignment horizontal="center" vertical="top"/>
    </xf>
    <xf numFmtId="0" fontId="3" fillId="0" borderId="5" xfId="0" applyFont="1" applyFill="1" applyBorder="1" applyAlignment="1">
      <alignment horizontal="center" vertical="top"/>
    </xf>
    <xf numFmtId="0" fontId="9" fillId="0" borderId="2" xfId="0" applyFont="1" applyFill="1" applyBorder="1" applyAlignment="1">
      <alignment horizontal="center" vertical="top" wrapText="1"/>
    </xf>
    <xf numFmtId="0" fontId="9" fillId="0" borderId="7" xfId="0" applyFont="1" applyFill="1" applyBorder="1" applyAlignment="1">
      <alignment horizontal="left" vertical="top" wrapText="1"/>
    </xf>
    <xf numFmtId="0" fontId="9" fillId="0" borderId="7" xfId="0" applyFont="1" applyFill="1" applyBorder="1" applyAlignment="1">
      <alignment horizontal="center" vertical="top" wrapText="1"/>
    </xf>
    <xf numFmtId="9" fontId="3" fillId="0" borderId="7" xfId="1" applyFont="1" applyFill="1" applyBorder="1" applyAlignment="1">
      <alignment horizontal="center" vertical="top"/>
    </xf>
    <xf numFmtId="0" fontId="13" fillId="2" borderId="2" xfId="0" applyFont="1" applyFill="1" applyBorder="1" applyAlignment="1">
      <alignment horizontal="left" vertical="top"/>
    </xf>
    <xf numFmtId="0" fontId="13" fillId="0" borderId="4" xfId="0" applyFont="1" applyFill="1" applyBorder="1" applyAlignment="1">
      <alignment horizontal="left" vertical="top"/>
    </xf>
    <xf numFmtId="0" fontId="3" fillId="0" borderId="8"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6" xfId="0" applyFont="1" applyFill="1" applyBorder="1" applyAlignment="1">
      <alignment horizontal="left" vertical="top" wrapText="1"/>
    </xf>
    <xf numFmtId="0" fontId="14" fillId="0" borderId="0" xfId="0" applyFont="1"/>
    <xf numFmtId="0" fontId="0" fillId="0" borderId="0" xfId="0" applyAlignment="1">
      <alignment horizontal="center"/>
    </xf>
    <xf numFmtId="0" fontId="9" fillId="0" borderId="7" xfId="0" applyFont="1" applyFill="1" applyBorder="1" applyAlignment="1">
      <alignment horizontal="center" vertical="top" wrapText="1"/>
    </xf>
    <xf numFmtId="0" fontId="9" fillId="0" borderId="7"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9" fontId="3" fillId="0" borderId="7" xfId="1" applyFont="1" applyFill="1" applyBorder="1" applyAlignment="1">
      <alignment horizontal="center" vertical="top"/>
    </xf>
    <xf numFmtId="9" fontId="9" fillId="0" borderId="7" xfId="1" applyFont="1" applyFill="1" applyBorder="1" applyAlignment="1">
      <alignment horizontal="center" vertical="top" wrapText="1"/>
    </xf>
    <xf numFmtId="0" fontId="0" fillId="0" borderId="0" xfId="0" applyFill="1"/>
    <xf numFmtId="0" fontId="0" fillId="0" borderId="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2" xfId="0" applyBorder="1" applyAlignment="1">
      <alignment horizontal="center" vertical="center"/>
    </xf>
    <xf numFmtId="0" fontId="0" fillId="0" borderId="5" xfId="0"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0" fillId="0" borderId="2" xfId="0" applyFill="1" applyBorder="1" applyAlignment="1">
      <alignment horizontal="center" wrapText="1"/>
    </xf>
    <xf numFmtId="0" fontId="0" fillId="0" borderId="12" xfId="0" applyFill="1" applyBorder="1" applyAlignment="1">
      <alignment horizontal="center" vertical="center" wrapText="1"/>
    </xf>
    <xf numFmtId="0" fontId="16" fillId="0" borderId="0" xfId="0" applyFont="1" applyAlignment="1">
      <alignment vertical="center" wrapText="1"/>
    </xf>
    <xf numFmtId="0" fontId="16" fillId="0" borderId="0" xfId="0" applyFont="1" applyFill="1" applyAlignment="1">
      <alignment vertical="center" wrapText="1"/>
    </xf>
    <xf numFmtId="0" fontId="9" fillId="0" borderId="13" xfId="0" applyFont="1" applyFill="1" applyBorder="1" applyAlignment="1">
      <alignment horizontal="left" vertical="top" wrapText="1"/>
    </xf>
    <xf numFmtId="9" fontId="9" fillId="0" borderId="14" xfId="1" applyFont="1" applyFill="1" applyBorder="1" applyAlignment="1">
      <alignment horizontal="center" vertical="top" wrapText="1"/>
    </xf>
    <xf numFmtId="0" fontId="7" fillId="0" borderId="2" xfId="0" applyFont="1" applyFill="1" applyBorder="1" applyAlignment="1">
      <alignment horizontal="center" vertical="top" wrapText="1"/>
    </xf>
    <xf numFmtId="0" fontId="0" fillId="0" borderId="2" xfId="0" applyBorder="1"/>
    <xf numFmtId="0" fontId="17" fillId="0" borderId="0" xfId="0" applyFont="1" applyFill="1" applyBorder="1" applyAlignment="1">
      <alignment horizontal="center" vertical="top"/>
    </xf>
    <xf numFmtId="0" fontId="9" fillId="0" borderId="4" xfId="0" applyFont="1" applyFill="1" applyBorder="1" applyAlignment="1">
      <alignment vertical="top" wrapText="1"/>
    </xf>
    <xf numFmtId="0" fontId="9" fillId="0" borderId="7" xfId="0" applyFont="1" applyFill="1" applyBorder="1" applyAlignment="1">
      <alignment vertical="top" wrapText="1"/>
    </xf>
    <xf numFmtId="0" fontId="0" fillId="0" borderId="0" xfId="0" applyAlignment="1"/>
    <xf numFmtId="9" fontId="9" fillId="0" borderId="2" xfId="0" applyNumberFormat="1" applyFont="1" applyFill="1" applyBorder="1" applyAlignment="1">
      <alignment horizontal="center" vertical="top" wrapText="1"/>
    </xf>
    <xf numFmtId="0" fontId="9" fillId="0" borderId="7" xfId="0" applyFont="1" applyFill="1" applyBorder="1" applyAlignment="1">
      <alignment horizontal="center" vertical="top" wrapText="1"/>
    </xf>
    <xf numFmtId="0" fontId="9" fillId="0" borderId="2" xfId="0" applyFont="1" applyFill="1" applyBorder="1" applyAlignment="1">
      <alignment horizontal="center" vertical="top"/>
    </xf>
    <xf numFmtId="0" fontId="9" fillId="0" borderId="2" xfId="0" applyFont="1" applyFill="1" applyBorder="1" applyAlignment="1">
      <alignment horizontal="center" vertical="top" wrapText="1"/>
    </xf>
    <xf numFmtId="0" fontId="3" fillId="0" borderId="7" xfId="0" applyFont="1" applyFill="1" applyBorder="1" applyAlignment="1">
      <alignment horizontal="left" vertical="top" wrapText="1"/>
    </xf>
    <xf numFmtId="0" fontId="18" fillId="9" borderId="15" xfId="0" applyFont="1" applyFill="1" applyBorder="1" applyAlignment="1">
      <alignment horizontal="center" vertical="center" wrapText="1"/>
    </xf>
    <xf numFmtId="0" fontId="18" fillId="9" borderId="15" xfId="0" applyFont="1" applyFill="1" applyBorder="1" applyAlignment="1">
      <alignment horizontal="center" vertical="center"/>
    </xf>
    <xf numFmtId="9" fontId="9" fillId="0" borderId="2" xfId="1" applyFont="1" applyFill="1" applyBorder="1" applyAlignment="1">
      <alignment horizontal="center" vertical="top"/>
    </xf>
    <xf numFmtId="0" fontId="4" fillId="5" borderId="0" xfId="0" applyFont="1" applyFill="1" applyBorder="1" applyAlignment="1">
      <alignment horizontal="left" vertical="top"/>
    </xf>
    <xf numFmtId="0" fontId="19" fillId="5" borderId="0" xfId="0" applyFont="1" applyFill="1" applyBorder="1" applyAlignment="1">
      <alignment horizontal="left" vertical="top" wrapText="1"/>
    </xf>
    <xf numFmtId="0" fontId="19" fillId="5" borderId="0" xfId="0" applyFont="1" applyFill="1" applyBorder="1" applyAlignment="1">
      <alignment vertical="top" wrapText="1"/>
    </xf>
    <xf numFmtId="0" fontId="4" fillId="5" borderId="1" xfId="0" applyFont="1" applyFill="1" applyBorder="1" applyAlignment="1">
      <alignment horizontal="left" vertical="top"/>
    </xf>
    <xf numFmtId="0" fontId="7" fillId="0" borderId="4" xfId="0" applyFont="1" applyFill="1" applyBorder="1" applyAlignment="1">
      <alignment horizontal="left" vertical="top" wrapText="1"/>
    </xf>
    <xf numFmtId="0" fontId="9" fillId="0" borderId="2" xfId="0" applyFont="1" applyFill="1" applyBorder="1" applyAlignment="1">
      <alignment horizontal="left" vertical="top"/>
    </xf>
    <xf numFmtId="0" fontId="3" fillId="0" borderId="4" xfId="0" applyFont="1" applyFill="1" applyBorder="1" applyAlignment="1">
      <alignment horizontal="left" vertical="top"/>
    </xf>
    <xf numFmtId="0" fontId="3" fillId="0" borderId="2" xfId="0" applyFont="1" applyFill="1" applyBorder="1" applyAlignment="1">
      <alignment horizontal="left" vertical="top"/>
    </xf>
    <xf numFmtId="0" fontId="0" fillId="0" borderId="0" xfId="0" applyAlignment="1">
      <alignment horizontal="left"/>
    </xf>
    <xf numFmtId="164" fontId="9" fillId="0" borderId="2" xfId="1" applyNumberFormat="1" applyFont="1" applyFill="1" applyBorder="1" applyAlignment="1">
      <alignment horizontal="center" vertical="top"/>
    </xf>
    <xf numFmtId="0" fontId="3" fillId="6" borderId="16" xfId="0" applyFont="1" applyFill="1" applyBorder="1" applyAlignment="1">
      <alignment horizontal="center" vertical="center"/>
    </xf>
    <xf numFmtId="0" fontId="18" fillId="9" borderId="17" xfId="0" applyFont="1" applyFill="1" applyBorder="1" applyAlignment="1">
      <alignment horizontal="center" vertical="center" wrapText="1"/>
    </xf>
    <xf numFmtId="17" fontId="3" fillId="0" borderId="1" xfId="0" applyNumberFormat="1" applyFont="1" applyFill="1" applyBorder="1" applyAlignment="1">
      <alignment horizontal="center" vertical="top"/>
    </xf>
    <xf numFmtId="17" fontId="3" fillId="0" borderId="11" xfId="0" applyNumberFormat="1" applyFont="1" applyFill="1" applyBorder="1" applyAlignment="1">
      <alignment horizontal="center" vertical="top"/>
    </xf>
    <xf numFmtId="17" fontId="6" fillId="3" borderId="15" xfId="0" applyNumberFormat="1" applyFont="1" applyFill="1" applyBorder="1" applyAlignment="1">
      <alignment horizontal="center" vertical="center"/>
    </xf>
    <xf numFmtId="0" fontId="0" fillId="0" borderId="0" xfId="0" applyBorder="1"/>
    <xf numFmtId="0" fontId="0" fillId="0" borderId="0" xfId="0" applyBorder="1" applyAlignment="1">
      <alignment horizontal="center"/>
    </xf>
    <xf numFmtId="0" fontId="9" fillId="0" borderId="2" xfId="0" applyFont="1" applyFill="1" applyBorder="1" applyAlignment="1">
      <alignment horizontal="left" vertical="center"/>
    </xf>
    <xf numFmtId="9" fontId="9" fillId="0" borderId="2" xfId="1" applyFont="1" applyFill="1" applyBorder="1" applyAlignment="1">
      <alignment horizontal="center" vertical="center"/>
    </xf>
    <xf numFmtId="0" fontId="9" fillId="0" borderId="2" xfId="0" applyFont="1" applyFill="1" applyBorder="1" applyAlignment="1">
      <alignment horizontal="center" vertical="center"/>
    </xf>
    <xf numFmtId="9" fontId="9" fillId="7" borderId="2" xfId="1" applyFont="1" applyFill="1" applyBorder="1" applyAlignment="1">
      <alignment horizontal="center" vertical="center"/>
    </xf>
    <xf numFmtId="9" fontId="9" fillId="8" borderId="2" xfId="1" applyFont="1" applyFill="1" applyBorder="1" applyAlignment="1">
      <alignment horizontal="center" vertical="center"/>
    </xf>
    <xf numFmtId="164" fontId="9" fillId="7" borderId="2" xfId="1" applyNumberFormat="1" applyFont="1" applyFill="1" applyBorder="1" applyAlignment="1">
      <alignment horizontal="center" vertical="center"/>
    </xf>
    <xf numFmtId="164" fontId="9" fillId="0" borderId="2" xfId="1" applyNumberFormat="1" applyFont="1" applyFill="1" applyBorder="1" applyAlignment="1">
      <alignment horizontal="center" vertical="center"/>
    </xf>
    <xf numFmtId="0" fontId="9" fillId="0" borderId="4" xfId="0" applyFont="1" applyFill="1" applyBorder="1" applyAlignment="1">
      <alignment horizontal="left" vertical="top"/>
    </xf>
    <xf numFmtId="0" fontId="0" fillId="0" borderId="0" xfId="0" applyFont="1" applyAlignment="1">
      <alignment horizontal="left"/>
    </xf>
    <xf numFmtId="0" fontId="9" fillId="0" borderId="0" xfId="0" applyFont="1" applyFill="1" applyBorder="1" applyAlignment="1">
      <alignment horizontal="center" vertical="top"/>
    </xf>
    <xf numFmtId="0" fontId="0" fillId="0" borderId="0" xfId="0" applyFont="1"/>
    <xf numFmtId="0" fontId="22" fillId="0" borderId="0" xfId="0" applyFont="1" applyFill="1" applyBorder="1" applyAlignment="1">
      <alignment horizontal="center" vertical="top"/>
    </xf>
    <xf numFmtId="0" fontId="9" fillId="0" borderId="4" xfId="0" applyFont="1" applyFill="1" applyBorder="1" applyAlignment="1">
      <alignment horizontal="center" vertical="top"/>
    </xf>
    <xf numFmtId="0" fontId="9" fillId="0" borderId="5" xfId="0" applyFont="1" applyFill="1" applyBorder="1" applyAlignment="1">
      <alignment horizontal="center" vertical="top"/>
    </xf>
    <xf numFmtId="0" fontId="12" fillId="0" borderId="0" xfId="0" applyFont="1" applyFill="1" applyBorder="1" applyAlignment="1">
      <alignment horizontal="center" vertical="center"/>
    </xf>
    <xf numFmtId="0" fontId="0" fillId="0" borderId="0" xfId="0" applyFont="1" applyBorder="1"/>
    <xf numFmtId="0" fontId="9" fillId="6" borderId="16" xfId="0" applyFont="1" applyFill="1" applyBorder="1" applyAlignment="1">
      <alignment horizontal="center" vertical="center"/>
    </xf>
    <xf numFmtId="0" fontId="2" fillId="5" borderId="0" xfId="0" applyFont="1" applyFill="1" applyBorder="1" applyAlignment="1">
      <alignment horizontal="left" vertical="top"/>
    </xf>
    <xf numFmtId="0" fontId="13" fillId="2" borderId="3" xfId="0" applyFont="1" applyFill="1" applyBorder="1" applyAlignment="1">
      <alignment horizontal="left" vertical="top"/>
    </xf>
    <xf numFmtId="0" fontId="7" fillId="0" borderId="1" xfId="0" applyFont="1" applyFill="1" applyBorder="1" applyAlignment="1">
      <alignment horizontal="left" vertical="top"/>
    </xf>
    <xf numFmtId="0" fontId="7" fillId="0" borderId="1" xfId="0" applyFont="1" applyFill="1" applyBorder="1" applyAlignment="1">
      <alignment horizontal="center" vertical="top" wrapText="1"/>
    </xf>
    <xf numFmtId="0" fontId="7" fillId="0" borderId="1" xfId="0" applyFont="1" applyFill="1" applyBorder="1" applyAlignment="1">
      <alignment horizontal="center" vertical="top"/>
    </xf>
    <xf numFmtId="0" fontId="7" fillId="0" borderId="1" xfId="0" applyFont="1" applyFill="1" applyBorder="1" applyAlignment="1">
      <alignment vertical="top" wrapText="1"/>
    </xf>
    <xf numFmtId="0" fontId="7" fillId="0" borderId="1" xfId="0" applyFont="1" applyFill="1" applyBorder="1" applyAlignment="1">
      <alignment horizontal="left" vertical="top" wrapText="1"/>
    </xf>
    <xf numFmtId="17" fontId="9" fillId="0" borderId="1" xfId="0" applyNumberFormat="1" applyFont="1" applyFill="1" applyBorder="1" applyAlignment="1">
      <alignment horizontal="center" vertical="top"/>
    </xf>
    <xf numFmtId="17" fontId="9" fillId="0" borderId="11" xfId="0" applyNumberFormat="1" applyFont="1" applyFill="1" applyBorder="1" applyAlignment="1">
      <alignment horizontal="center" vertical="top"/>
    </xf>
    <xf numFmtId="0" fontId="5" fillId="2" borderId="15" xfId="0" applyFont="1" applyFill="1" applyBorder="1" applyAlignment="1">
      <alignment horizontal="left" vertical="center"/>
    </xf>
    <xf numFmtId="0" fontId="5" fillId="2" borderId="15" xfId="0" applyFont="1" applyFill="1" applyBorder="1" applyAlignment="1">
      <alignment horizontal="center" vertical="center" wrapText="1"/>
    </xf>
    <xf numFmtId="0" fontId="5" fillId="2" borderId="15" xfId="0" applyFont="1" applyFill="1" applyBorder="1" applyAlignment="1">
      <alignment horizontal="center" vertical="center"/>
    </xf>
    <xf numFmtId="0" fontId="7" fillId="2" borderId="15" xfId="0" applyFont="1" applyFill="1" applyBorder="1" applyAlignment="1">
      <alignment horizontal="left" vertical="center" wrapText="1"/>
    </xf>
    <xf numFmtId="17" fontId="9" fillId="3" borderId="15" xfId="0" applyNumberFormat="1" applyFont="1" applyFill="1" applyBorder="1" applyAlignment="1">
      <alignment horizontal="center" vertical="center"/>
    </xf>
    <xf numFmtId="0" fontId="0" fillId="10" borderId="16" xfId="0" applyFill="1" applyBorder="1"/>
    <xf numFmtId="0" fontId="24" fillId="0" borderId="0" xfId="0" applyFont="1"/>
    <xf numFmtId="0" fontId="0" fillId="0" borderId="0" xfId="0" applyAlignment="1">
      <alignment vertical="center"/>
    </xf>
    <xf numFmtId="0" fontId="3"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3" fillId="0" borderId="16" xfId="0" applyFont="1" applyFill="1" applyBorder="1" applyAlignment="1">
      <alignment horizontal="center" vertical="center"/>
    </xf>
    <xf numFmtId="0" fontId="26" fillId="12" borderId="16" xfId="0" applyFont="1" applyFill="1" applyBorder="1" applyAlignment="1">
      <alignment vertical="center" wrapText="1"/>
    </xf>
    <xf numFmtId="0" fontId="26" fillId="12" borderId="18" xfId="0" applyFont="1" applyFill="1" applyBorder="1" applyAlignment="1">
      <alignment vertical="center" wrapText="1"/>
    </xf>
    <xf numFmtId="0" fontId="26" fillId="12" borderId="18" xfId="0" applyFont="1" applyFill="1" applyBorder="1" applyAlignment="1">
      <alignment horizontal="center" vertical="center" wrapText="1"/>
    </xf>
    <xf numFmtId="0" fontId="25" fillId="0" borderId="19" xfId="0" applyFont="1" applyBorder="1" applyAlignment="1">
      <alignment vertical="center" wrapText="1"/>
    </xf>
    <xf numFmtId="0" fontId="25" fillId="0" borderId="20" xfId="0" applyFont="1" applyBorder="1" applyAlignment="1">
      <alignment vertical="center" wrapText="1"/>
    </xf>
    <xf numFmtId="0" fontId="25" fillId="0" borderId="20" xfId="0" applyFont="1" applyBorder="1" applyAlignment="1">
      <alignment horizontal="center" vertical="center" wrapText="1"/>
    </xf>
    <xf numFmtId="0" fontId="25" fillId="11" borderId="20" xfId="0" applyFont="1" applyFill="1" applyBorder="1" applyAlignment="1">
      <alignment horizontal="center" vertical="center" wrapText="1"/>
    </xf>
    <xf numFmtId="0" fontId="25" fillId="0" borderId="20" xfId="0" applyFont="1" applyBorder="1" applyAlignment="1">
      <alignment vertical="top" wrapText="1"/>
    </xf>
    <xf numFmtId="9" fontId="9" fillId="0" borderId="6" xfId="0" applyNumberFormat="1" applyFont="1" applyFill="1" applyBorder="1" applyAlignment="1">
      <alignment horizontal="center" vertical="center" wrapText="1"/>
    </xf>
    <xf numFmtId="9" fontId="9" fillId="0" borderId="7"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9" fontId="9" fillId="0" borderId="12" xfId="1" applyFont="1" applyFill="1" applyBorder="1" applyAlignment="1">
      <alignment horizontal="center" vertical="center" wrapText="1"/>
    </xf>
    <xf numFmtId="9" fontId="9" fillId="0" borderId="14" xfId="1" applyFont="1" applyFill="1" applyBorder="1" applyAlignment="1">
      <alignment horizontal="center" vertical="center" wrapText="1"/>
    </xf>
    <xf numFmtId="9" fontId="9" fillId="0" borderId="11" xfId="1" applyFont="1" applyFill="1" applyBorder="1" applyAlignment="1">
      <alignment horizontal="center" vertical="center" wrapText="1"/>
    </xf>
    <xf numFmtId="9" fontId="9" fillId="0" borderId="8" xfId="0" applyNumberFormat="1" applyFont="1" applyFill="1" applyBorder="1" applyAlignment="1">
      <alignment horizontal="center" vertical="center" wrapText="1"/>
    </xf>
    <xf numFmtId="9" fontId="9" fillId="0" borderId="6" xfId="1" applyFont="1" applyFill="1" applyBorder="1" applyAlignment="1">
      <alignment horizontal="center" vertical="center"/>
    </xf>
    <xf numFmtId="9" fontId="9" fillId="0" borderId="7" xfId="1" applyFont="1" applyFill="1" applyBorder="1" applyAlignment="1">
      <alignment horizontal="center" vertical="center"/>
    </xf>
    <xf numFmtId="9" fontId="9" fillId="0" borderId="8" xfId="1" applyFont="1" applyFill="1" applyBorder="1" applyAlignment="1">
      <alignment horizontal="center" vertical="center"/>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2" xfId="0" applyFont="1" applyFill="1" applyBorder="1" applyAlignment="1">
      <alignment horizontal="center" vertical="center" wrapText="1"/>
    </xf>
    <xf numFmtId="0" fontId="2" fillId="5" borderId="0" xfId="0" applyFont="1" applyFill="1" applyBorder="1" applyAlignment="1">
      <alignment horizontal="left" vertical="top"/>
    </xf>
    <xf numFmtId="0" fontId="20" fillId="5" borderId="0" xfId="0" applyFont="1" applyFill="1" applyBorder="1" applyAlignment="1">
      <alignment horizontal="left" vertical="top" wrapText="1"/>
    </xf>
    <xf numFmtId="0" fontId="9" fillId="0" borderId="6" xfId="0" applyFont="1" applyFill="1" applyBorder="1" applyAlignment="1">
      <alignment horizontal="center" vertical="center" wrapText="1"/>
    </xf>
    <xf numFmtId="9" fontId="9" fillId="7" borderId="6" xfId="1" applyFont="1" applyFill="1" applyBorder="1" applyAlignment="1">
      <alignment horizontal="center" vertical="center"/>
    </xf>
    <xf numFmtId="9" fontId="9" fillId="7" borderId="7" xfId="1" applyFont="1" applyFill="1" applyBorder="1" applyAlignment="1">
      <alignment horizontal="center" vertical="center"/>
    </xf>
    <xf numFmtId="9" fontId="9" fillId="7" borderId="8" xfId="1" applyFont="1" applyFill="1" applyBorder="1" applyAlignment="1">
      <alignment horizontal="center" vertical="center"/>
    </xf>
    <xf numFmtId="9" fontId="9" fillId="0" borderId="12" xfId="1" applyFont="1" applyFill="1" applyBorder="1" applyAlignment="1">
      <alignment horizontal="left" vertical="center" wrapText="1"/>
    </xf>
    <xf numFmtId="9" fontId="9" fillId="0" borderId="14" xfId="1" applyFont="1" applyFill="1" applyBorder="1" applyAlignment="1">
      <alignment horizontal="left" vertical="center" wrapText="1"/>
    </xf>
    <xf numFmtId="9" fontId="9" fillId="0" borderId="11" xfId="1" applyFont="1" applyFill="1" applyBorder="1" applyAlignment="1">
      <alignment horizontal="left" vertical="center" wrapText="1"/>
    </xf>
    <xf numFmtId="0" fontId="8" fillId="4" borderId="3" xfId="0" applyFont="1" applyFill="1" applyBorder="1" applyAlignment="1">
      <alignment horizontal="left" vertical="top"/>
    </xf>
    <xf numFmtId="0" fontId="8" fillId="4" borderId="4" xfId="0" applyFont="1" applyFill="1" applyBorder="1" applyAlignment="1">
      <alignment horizontal="left" vertical="top"/>
    </xf>
    <xf numFmtId="0" fontId="8" fillId="4" borderId="5" xfId="0" applyFont="1" applyFill="1" applyBorder="1" applyAlignment="1">
      <alignment horizontal="left" vertical="top"/>
    </xf>
    <xf numFmtId="0" fontId="4" fillId="5" borderId="1" xfId="0" applyFont="1" applyFill="1" applyBorder="1" applyAlignment="1">
      <alignment horizontal="left" vertical="top"/>
    </xf>
    <xf numFmtId="0" fontId="4" fillId="5" borderId="0" xfId="0" applyFont="1" applyFill="1" applyBorder="1" applyAlignment="1">
      <alignment horizontal="left" vertical="top"/>
    </xf>
    <xf numFmtId="0" fontId="9" fillId="0" borderId="6" xfId="0" applyFont="1" applyFill="1" applyBorder="1" applyAlignment="1">
      <alignmen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9" fontId="9" fillId="0" borderId="6" xfId="1" applyFont="1" applyFill="1" applyBorder="1" applyAlignment="1">
      <alignment horizontal="center" vertical="center" wrapText="1"/>
    </xf>
    <xf numFmtId="9" fontId="9" fillId="0" borderId="7" xfId="1" applyFont="1" applyFill="1" applyBorder="1" applyAlignment="1">
      <alignment horizontal="center" vertical="center" wrapText="1"/>
    </xf>
    <xf numFmtId="9" fontId="9" fillId="0" borderId="8" xfId="1" applyFont="1" applyFill="1" applyBorder="1" applyAlignment="1">
      <alignment horizontal="center" vertical="center" wrapText="1"/>
    </xf>
    <xf numFmtId="0" fontId="0" fillId="0" borderId="2" xfId="0" applyBorder="1" applyAlignment="1">
      <alignment horizontal="center" vertical="center"/>
    </xf>
  </cellXfs>
  <cellStyles count="2">
    <cellStyle name="Normal" xfId="0" builtinId="0"/>
    <cellStyle name="Percent" xfId="1" builtinId="5"/>
  </cellStyles>
  <dxfs count="51">
    <dxf>
      <fill>
        <patternFill>
          <bgColor rgb="FFFF0000"/>
        </patternFill>
      </fill>
    </dxf>
    <dxf>
      <fill>
        <patternFill>
          <bgColor theme="9"/>
        </patternFill>
      </fill>
    </dxf>
    <dxf>
      <fill>
        <patternFill>
          <bgColor rgb="FF92D050"/>
        </patternFill>
      </fill>
    </dxf>
    <dxf>
      <fill>
        <patternFill>
          <bgColor rgb="FFFF0000"/>
        </patternFill>
      </fill>
    </dxf>
    <dxf>
      <fill>
        <patternFill>
          <bgColor theme="9"/>
        </patternFill>
      </fill>
    </dxf>
    <dxf>
      <fill>
        <patternFill>
          <bgColor rgb="FF92D050"/>
        </patternFill>
      </fill>
    </dxf>
    <dxf>
      <fill>
        <patternFill>
          <bgColor rgb="FFFF0000"/>
        </patternFill>
      </fill>
    </dxf>
    <dxf>
      <fill>
        <patternFill>
          <bgColor theme="9"/>
        </patternFill>
      </fill>
    </dxf>
    <dxf>
      <fill>
        <patternFill>
          <bgColor rgb="FF92D050"/>
        </patternFill>
      </fill>
    </dxf>
    <dxf>
      <fill>
        <patternFill>
          <bgColor rgb="FFFF0000"/>
        </patternFill>
      </fill>
    </dxf>
    <dxf>
      <fill>
        <patternFill>
          <bgColor theme="9"/>
        </patternFill>
      </fill>
    </dxf>
    <dxf>
      <fill>
        <patternFill>
          <bgColor rgb="FF92D050"/>
        </patternFill>
      </fill>
    </dxf>
    <dxf>
      <fill>
        <patternFill>
          <bgColor rgb="FFFF0000"/>
        </patternFill>
      </fill>
    </dxf>
    <dxf>
      <fill>
        <patternFill>
          <bgColor theme="9"/>
        </patternFill>
      </fill>
    </dxf>
    <dxf>
      <fill>
        <patternFill>
          <bgColor rgb="FF92D050"/>
        </patternFill>
      </fill>
    </dxf>
    <dxf>
      <fill>
        <patternFill>
          <bgColor rgb="FFFF0000"/>
        </patternFill>
      </fill>
    </dxf>
    <dxf>
      <fill>
        <patternFill>
          <bgColor theme="9"/>
        </patternFill>
      </fill>
    </dxf>
    <dxf>
      <fill>
        <patternFill>
          <bgColor rgb="FF92D050"/>
        </patternFill>
      </fill>
    </dxf>
    <dxf>
      <fill>
        <patternFill>
          <bgColor rgb="FFFF0000"/>
        </patternFill>
      </fill>
    </dxf>
    <dxf>
      <fill>
        <patternFill>
          <bgColor theme="9"/>
        </patternFill>
      </fill>
    </dxf>
    <dxf>
      <fill>
        <patternFill>
          <bgColor rgb="FF92D050"/>
        </patternFill>
      </fill>
    </dxf>
    <dxf>
      <fill>
        <patternFill>
          <bgColor rgb="FFFF0000"/>
        </patternFill>
      </fill>
    </dxf>
    <dxf>
      <fill>
        <patternFill>
          <bgColor theme="9"/>
        </patternFill>
      </fill>
    </dxf>
    <dxf>
      <fill>
        <patternFill>
          <bgColor rgb="FF92D050"/>
        </patternFill>
      </fill>
    </dxf>
    <dxf>
      <fill>
        <patternFill>
          <bgColor rgb="FFFF0000"/>
        </patternFill>
      </fill>
    </dxf>
    <dxf>
      <fill>
        <patternFill>
          <bgColor theme="9"/>
        </patternFill>
      </fill>
    </dxf>
    <dxf>
      <fill>
        <patternFill>
          <bgColor rgb="FF92D050"/>
        </patternFill>
      </fill>
    </dxf>
    <dxf>
      <fill>
        <patternFill>
          <bgColor rgb="FFFF0000"/>
        </patternFill>
      </fill>
    </dxf>
    <dxf>
      <fill>
        <patternFill>
          <bgColor theme="9"/>
        </patternFill>
      </fill>
    </dxf>
    <dxf>
      <fill>
        <patternFill>
          <bgColor rgb="FF92D050"/>
        </patternFill>
      </fill>
    </dxf>
    <dxf>
      <fill>
        <patternFill>
          <bgColor rgb="FFFF0000"/>
        </patternFill>
      </fill>
    </dxf>
    <dxf>
      <fill>
        <patternFill>
          <bgColor theme="9"/>
        </patternFill>
      </fill>
    </dxf>
    <dxf>
      <fill>
        <patternFill>
          <bgColor rgb="FF92D050"/>
        </patternFill>
      </fill>
    </dxf>
    <dxf>
      <fill>
        <patternFill>
          <bgColor rgb="FFFF0000"/>
        </patternFill>
      </fill>
    </dxf>
    <dxf>
      <fill>
        <patternFill>
          <bgColor theme="9"/>
        </patternFill>
      </fill>
    </dxf>
    <dxf>
      <fill>
        <patternFill>
          <bgColor rgb="FF92D050"/>
        </patternFill>
      </fill>
    </dxf>
    <dxf>
      <fill>
        <patternFill>
          <bgColor rgb="FFFF0000"/>
        </patternFill>
      </fill>
    </dxf>
    <dxf>
      <fill>
        <patternFill>
          <bgColor theme="9"/>
        </patternFill>
      </fill>
    </dxf>
    <dxf>
      <fill>
        <patternFill>
          <bgColor rgb="FF92D050"/>
        </patternFill>
      </fill>
    </dxf>
    <dxf>
      <fill>
        <patternFill>
          <bgColor rgb="FFFF0000"/>
        </patternFill>
      </fill>
    </dxf>
    <dxf>
      <fill>
        <patternFill>
          <bgColor theme="9"/>
        </patternFill>
      </fill>
    </dxf>
    <dxf>
      <fill>
        <patternFill>
          <bgColor rgb="FF92D050"/>
        </patternFill>
      </fill>
    </dxf>
    <dxf>
      <fill>
        <patternFill>
          <bgColor rgb="FFFF0000"/>
        </patternFill>
      </fill>
    </dxf>
    <dxf>
      <fill>
        <patternFill>
          <bgColor theme="9"/>
        </patternFill>
      </fill>
    </dxf>
    <dxf>
      <fill>
        <patternFill>
          <bgColor rgb="FF92D050"/>
        </patternFill>
      </fill>
    </dxf>
    <dxf>
      <fill>
        <patternFill>
          <bgColor rgb="FFFF0000"/>
        </patternFill>
      </fill>
    </dxf>
    <dxf>
      <fill>
        <patternFill>
          <bgColor theme="9"/>
        </patternFill>
      </fill>
    </dxf>
    <dxf>
      <fill>
        <patternFill>
          <bgColor rgb="FF92D050"/>
        </patternFill>
      </fill>
    </dxf>
    <dxf>
      <fill>
        <patternFill>
          <bgColor rgb="FFFF0000"/>
        </patternFill>
      </fill>
    </dxf>
    <dxf>
      <fill>
        <patternFill>
          <bgColor theme="9"/>
        </patternFill>
      </fill>
    </dxf>
    <dxf>
      <fill>
        <patternFill>
          <bgColor rgb="FF92D050"/>
        </patternFill>
      </fill>
    </dxf>
  </dxfs>
  <tableStyles count="0" defaultTableStyle="TableStyleMedium2" defaultPivotStyle="PivotStyleLight16"/>
  <colors>
    <mruColors>
      <color rgb="FFBA4B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Target</c:v>
          </c:tx>
          <c:spPr>
            <a:ln w="28575" cap="rnd">
              <a:solidFill>
                <a:schemeClr val="accent2"/>
              </a:solidFill>
              <a:round/>
            </a:ln>
            <a:effectLst/>
          </c:spPr>
          <c:marker>
            <c:symbol val="none"/>
          </c:marker>
          <c:cat>
            <c:numRef>
              <c:f>'Aylesbury Vale IAPT'!$L$4:$W$4</c:f>
              <c:numCache>
                <c:formatCode>mmm\-yy</c:formatCode>
                <c:ptCount val="12"/>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numCache>
            </c:numRef>
          </c:cat>
          <c:val>
            <c:numRef>
              <c:f>'Aylesbury Vale IAPT'!$L$9:$W$9</c:f>
              <c:numCache>
                <c:formatCode>0.0%</c:formatCode>
                <c:ptCount val="12"/>
                <c:pt idx="0">
                  <c:v>0.17499999999999999</c:v>
                </c:pt>
                <c:pt idx="1">
                  <c:v>0.17499999999999999</c:v>
                </c:pt>
                <c:pt idx="2">
                  <c:v>0.17499999999999999</c:v>
                </c:pt>
                <c:pt idx="3">
                  <c:v>0.18</c:v>
                </c:pt>
                <c:pt idx="4">
                  <c:v>0.18</c:v>
                </c:pt>
                <c:pt idx="5">
                  <c:v>0.18</c:v>
                </c:pt>
                <c:pt idx="6">
                  <c:v>0.185</c:v>
                </c:pt>
                <c:pt idx="7">
                  <c:v>0.185</c:v>
                </c:pt>
                <c:pt idx="8">
                  <c:v>0.185</c:v>
                </c:pt>
                <c:pt idx="9">
                  <c:v>0.19</c:v>
                </c:pt>
                <c:pt idx="10">
                  <c:v>0.19</c:v>
                </c:pt>
                <c:pt idx="11">
                  <c:v>0.19</c:v>
                </c:pt>
              </c:numCache>
            </c:numRef>
          </c:val>
          <c:smooth val="0"/>
          <c:extLst>
            <c:ext xmlns:c16="http://schemas.microsoft.com/office/drawing/2014/chart" uri="{C3380CC4-5D6E-409C-BE32-E72D297353CC}">
              <c16:uniqueId val="{00000000-2EA7-4D4D-811B-C36C78404584}"/>
            </c:ext>
          </c:extLst>
        </c:ser>
        <c:ser>
          <c:idx val="2"/>
          <c:order val="1"/>
          <c:tx>
            <c:v>IAPT actual</c:v>
          </c:tx>
          <c:spPr>
            <a:ln w="28575" cap="rnd">
              <a:solidFill>
                <a:schemeClr val="accent3"/>
              </a:solidFill>
              <a:round/>
            </a:ln>
            <a:effectLst/>
          </c:spPr>
          <c:marker>
            <c:symbol val="none"/>
          </c:marker>
          <c:cat>
            <c:numRef>
              <c:f>'Aylesbury Vale IAPT'!$L$4:$W$4</c:f>
              <c:numCache>
                <c:formatCode>mmm\-yy</c:formatCode>
                <c:ptCount val="12"/>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numCache>
            </c:numRef>
          </c:cat>
          <c:val>
            <c:numRef>
              <c:f>'Aylesbury Vale IAPT'!$L$8:$W$8</c:f>
              <c:numCache>
                <c:formatCode>0%</c:formatCode>
                <c:ptCount val="12"/>
                <c:pt idx="0">
                  <c:v>0.17993079584775087</c:v>
                </c:pt>
                <c:pt idx="1">
                  <c:v>0.25605536332179929</c:v>
                </c:pt>
                <c:pt idx="2">
                  <c:v>0.17993079584775087</c:v>
                </c:pt>
                <c:pt idx="3">
                  <c:v>0.2027681660899654</c:v>
                </c:pt>
                <c:pt idx="4">
                  <c:v>0.17716262975778546</c:v>
                </c:pt>
                <c:pt idx="5">
                  <c:v>0.20346020761245676</c:v>
                </c:pt>
                <c:pt idx="6">
                  <c:v>0.24775086505190311</c:v>
                </c:pt>
                <c:pt idx="7">
                  <c:v>0.21453287197231835</c:v>
                </c:pt>
                <c:pt idx="8">
                  <c:v>0.1245674740484429</c:v>
                </c:pt>
              </c:numCache>
            </c:numRef>
          </c:val>
          <c:smooth val="0"/>
          <c:extLst>
            <c:ext xmlns:c16="http://schemas.microsoft.com/office/drawing/2014/chart" uri="{C3380CC4-5D6E-409C-BE32-E72D297353CC}">
              <c16:uniqueId val="{00000002-2EA7-4D4D-811B-C36C78404584}"/>
            </c:ext>
          </c:extLst>
        </c:ser>
        <c:dLbls>
          <c:showLegendKey val="0"/>
          <c:showVal val="0"/>
          <c:showCatName val="0"/>
          <c:showSerName val="0"/>
          <c:showPercent val="0"/>
          <c:showBubbleSize val="0"/>
        </c:dLbls>
        <c:smooth val="0"/>
        <c:axId val="94205056"/>
        <c:axId val="94206592"/>
      </c:lineChart>
      <c:dateAx>
        <c:axId val="942050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94206592"/>
        <c:crosses val="autoZero"/>
        <c:auto val="1"/>
        <c:lblOffset val="100"/>
        <c:baseTimeUnit val="months"/>
      </c:dateAx>
      <c:valAx>
        <c:axId val="94206592"/>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94205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Target</c:v>
          </c:tx>
          <c:spPr>
            <a:ln w="28575" cap="rnd">
              <a:solidFill>
                <a:schemeClr val="accent2"/>
              </a:solidFill>
              <a:round/>
            </a:ln>
            <a:effectLst/>
          </c:spPr>
          <c:marker>
            <c:symbol val="none"/>
          </c:marker>
          <c:cat>
            <c:numRef>
              <c:f>'Aylesbury Vale IAPT'!$L$4:$W$4</c:f>
              <c:numCache>
                <c:formatCode>mmm\-yy</c:formatCode>
                <c:ptCount val="12"/>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numCache>
            </c:numRef>
          </c:cat>
          <c:val>
            <c:numRef>
              <c:f>'Aylesbury Vale IAPT'!$L$13:$W$13</c:f>
              <c:numCache>
                <c:formatCode>0%</c:formatCode>
                <c:ptCount val="12"/>
                <c:pt idx="0">
                  <c:v>0.53</c:v>
                </c:pt>
                <c:pt idx="1">
                  <c:v>0.53</c:v>
                </c:pt>
                <c:pt idx="2">
                  <c:v>0.53</c:v>
                </c:pt>
                <c:pt idx="3">
                  <c:v>0.53</c:v>
                </c:pt>
                <c:pt idx="4">
                  <c:v>0.53</c:v>
                </c:pt>
                <c:pt idx="5">
                  <c:v>0.53</c:v>
                </c:pt>
                <c:pt idx="6">
                  <c:v>0.53</c:v>
                </c:pt>
                <c:pt idx="7">
                  <c:v>0.53</c:v>
                </c:pt>
                <c:pt idx="8">
                  <c:v>0.53</c:v>
                </c:pt>
                <c:pt idx="9">
                  <c:v>0.53</c:v>
                </c:pt>
                <c:pt idx="10">
                  <c:v>0.53</c:v>
                </c:pt>
                <c:pt idx="11">
                  <c:v>0.53</c:v>
                </c:pt>
              </c:numCache>
            </c:numRef>
          </c:val>
          <c:smooth val="0"/>
          <c:extLst>
            <c:ext xmlns:c16="http://schemas.microsoft.com/office/drawing/2014/chart" uri="{C3380CC4-5D6E-409C-BE32-E72D297353CC}">
              <c16:uniqueId val="{00000000-6AC9-4497-893E-2A488CEAA592}"/>
            </c:ext>
          </c:extLst>
        </c:ser>
        <c:ser>
          <c:idx val="2"/>
          <c:order val="1"/>
          <c:tx>
            <c:v>IAPT Actual</c:v>
          </c:tx>
          <c:spPr>
            <a:ln w="28575" cap="rnd">
              <a:solidFill>
                <a:schemeClr val="accent3"/>
              </a:solidFill>
              <a:round/>
            </a:ln>
            <a:effectLst/>
          </c:spPr>
          <c:marker>
            <c:symbol val="none"/>
          </c:marker>
          <c:cat>
            <c:numRef>
              <c:f>'Aylesbury Vale IAPT'!$L$4:$W$4</c:f>
              <c:numCache>
                <c:formatCode>mmm\-yy</c:formatCode>
                <c:ptCount val="12"/>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numCache>
            </c:numRef>
          </c:cat>
          <c:val>
            <c:numRef>
              <c:f>'Aylesbury Vale IAPT'!$L$12:$W$12</c:f>
              <c:numCache>
                <c:formatCode>0%</c:formatCode>
                <c:ptCount val="12"/>
                <c:pt idx="0">
                  <c:v>0.6</c:v>
                </c:pt>
                <c:pt idx="1">
                  <c:v>0.59116022099447518</c:v>
                </c:pt>
                <c:pt idx="2">
                  <c:v>0.54545454545454541</c:v>
                </c:pt>
                <c:pt idx="3">
                  <c:v>0.55154639175257736</c:v>
                </c:pt>
                <c:pt idx="4">
                  <c:v>0.66129032258064513</c:v>
                </c:pt>
                <c:pt idx="5">
                  <c:v>0.57653061224489799</c:v>
                </c:pt>
                <c:pt idx="6">
                  <c:v>0.61581920903954801</c:v>
                </c:pt>
                <c:pt idx="7">
                  <c:v>0.57526881720430112</c:v>
                </c:pt>
                <c:pt idx="8">
                  <c:v>0.58125000000000004</c:v>
                </c:pt>
              </c:numCache>
            </c:numRef>
          </c:val>
          <c:smooth val="0"/>
          <c:extLst>
            <c:ext xmlns:c16="http://schemas.microsoft.com/office/drawing/2014/chart" uri="{C3380CC4-5D6E-409C-BE32-E72D297353CC}">
              <c16:uniqueId val="{00000001-6AC9-4497-893E-2A488CEAA592}"/>
            </c:ext>
          </c:extLst>
        </c:ser>
        <c:dLbls>
          <c:showLegendKey val="0"/>
          <c:showVal val="0"/>
          <c:showCatName val="0"/>
          <c:showSerName val="0"/>
          <c:showPercent val="0"/>
          <c:showBubbleSize val="0"/>
        </c:dLbls>
        <c:smooth val="0"/>
        <c:axId val="94227072"/>
        <c:axId val="86774144"/>
      </c:lineChart>
      <c:dateAx>
        <c:axId val="9422707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86774144"/>
        <c:crosses val="autoZero"/>
        <c:auto val="1"/>
        <c:lblOffset val="100"/>
        <c:baseTimeUnit val="months"/>
      </c:dateAx>
      <c:valAx>
        <c:axId val="8677414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94227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Target</c:v>
          </c:tx>
          <c:spPr>
            <a:ln w="28575" cap="rnd">
              <a:solidFill>
                <a:schemeClr val="accent2"/>
              </a:solidFill>
              <a:round/>
            </a:ln>
            <a:effectLst/>
          </c:spPr>
          <c:marker>
            <c:symbol val="none"/>
          </c:marker>
          <c:cat>
            <c:numRef>
              <c:f>'Aylesbury Vale IAPT'!$L$4:$W$4</c:f>
              <c:numCache>
                <c:formatCode>mmm\-yy</c:formatCode>
                <c:ptCount val="12"/>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numCache>
            </c:numRef>
          </c:cat>
          <c:val>
            <c:numRef>
              <c:f>'Aylesbury Vale IAPT'!$L$17:$W$17</c:f>
              <c:numCache>
                <c:formatCode>0%</c:formatCode>
                <c:ptCount val="12"/>
                <c:pt idx="0">
                  <c:v>0.75</c:v>
                </c:pt>
                <c:pt idx="1">
                  <c:v>0.75</c:v>
                </c:pt>
                <c:pt idx="2">
                  <c:v>0.75</c:v>
                </c:pt>
                <c:pt idx="3">
                  <c:v>0.75</c:v>
                </c:pt>
                <c:pt idx="4">
                  <c:v>0.75</c:v>
                </c:pt>
                <c:pt idx="5">
                  <c:v>0.75</c:v>
                </c:pt>
                <c:pt idx="6">
                  <c:v>0.75</c:v>
                </c:pt>
                <c:pt idx="7">
                  <c:v>0.75</c:v>
                </c:pt>
                <c:pt idx="8">
                  <c:v>0.75</c:v>
                </c:pt>
                <c:pt idx="9">
                  <c:v>0.75</c:v>
                </c:pt>
                <c:pt idx="10">
                  <c:v>0.75</c:v>
                </c:pt>
                <c:pt idx="11">
                  <c:v>0.75</c:v>
                </c:pt>
              </c:numCache>
            </c:numRef>
          </c:val>
          <c:smooth val="0"/>
          <c:extLst>
            <c:ext xmlns:c16="http://schemas.microsoft.com/office/drawing/2014/chart" uri="{C3380CC4-5D6E-409C-BE32-E72D297353CC}">
              <c16:uniqueId val="{00000000-9D92-4F82-A2FD-1F1C0A57BE69}"/>
            </c:ext>
          </c:extLst>
        </c:ser>
        <c:ser>
          <c:idx val="2"/>
          <c:order val="1"/>
          <c:tx>
            <c:v>IAPT Actual</c:v>
          </c:tx>
          <c:spPr>
            <a:ln w="28575" cap="rnd">
              <a:solidFill>
                <a:schemeClr val="accent3"/>
              </a:solidFill>
              <a:round/>
            </a:ln>
            <a:effectLst/>
          </c:spPr>
          <c:marker>
            <c:symbol val="none"/>
          </c:marker>
          <c:cat>
            <c:numRef>
              <c:f>'Aylesbury Vale IAPT'!$L$4:$W$4</c:f>
              <c:numCache>
                <c:formatCode>mmm\-yy</c:formatCode>
                <c:ptCount val="12"/>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numCache>
            </c:numRef>
          </c:cat>
          <c:val>
            <c:numRef>
              <c:f>'Aylesbury Vale IAPT'!$L$16:$W$16</c:f>
              <c:numCache>
                <c:formatCode>0%</c:formatCode>
                <c:ptCount val="12"/>
                <c:pt idx="0">
                  <c:v>0.98369565217391308</c:v>
                </c:pt>
                <c:pt idx="1">
                  <c:v>0.97979797979797978</c:v>
                </c:pt>
                <c:pt idx="2">
                  <c:v>0.98648648648648651</c:v>
                </c:pt>
                <c:pt idx="3">
                  <c:v>0.97468354430379744</c:v>
                </c:pt>
                <c:pt idx="4">
                  <c:v>0.97572815533980584</c:v>
                </c:pt>
                <c:pt idx="5">
                  <c:v>0.9866071428571429</c:v>
                </c:pt>
                <c:pt idx="6">
                  <c:v>0.98984771573604058</c:v>
                </c:pt>
                <c:pt idx="7">
                  <c:v>0.98076923076923073</c:v>
                </c:pt>
                <c:pt idx="8">
                  <c:v>0.99465240641711228</c:v>
                </c:pt>
              </c:numCache>
            </c:numRef>
          </c:val>
          <c:smooth val="0"/>
          <c:extLst>
            <c:ext xmlns:c16="http://schemas.microsoft.com/office/drawing/2014/chart" uri="{C3380CC4-5D6E-409C-BE32-E72D297353CC}">
              <c16:uniqueId val="{00000001-9D92-4F82-A2FD-1F1C0A57BE69}"/>
            </c:ext>
          </c:extLst>
        </c:ser>
        <c:dLbls>
          <c:showLegendKey val="0"/>
          <c:showVal val="0"/>
          <c:showCatName val="0"/>
          <c:showSerName val="0"/>
          <c:showPercent val="0"/>
          <c:showBubbleSize val="0"/>
        </c:dLbls>
        <c:smooth val="0"/>
        <c:axId val="86793600"/>
        <c:axId val="86799488"/>
      </c:lineChart>
      <c:dateAx>
        <c:axId val="867936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86799488"/>
        <c:crosses val="autoZero"/>
        <c:auto val="1"/>
        <c:lblOffset val="100"/>
        <c:baseTimeUnit val="months"/>
      </c:dateAx>
      <c:valAx>
        <c:axId val="8679948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86793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Target</c:v>
          </c:tx>
          <c:spPr>
            <a:ln w="28575" cap="rnd">
              <a:solidFill>
                <a:schemeClr val="accent2"/>
              </a:solidFill>
              <a:round/>
            </a:ln>
            <a:effectLst/>
          </c:spPr>
          <c:marker>
            <c:symbol val="none"/>
          </c:marker>
          <c:cat>
            <c:numRef>
              <c:f>'Aylesbury Vale IAPT'!$L$4:$W$4</c:f>
              <c:numCache>
                <c:formatCode>mmm\-yy</c:formatCode>
                <c:ptCount val="12"/>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numCache>
            </c:numRef>
          </c:cat>
          <c:val>
            <c:numRef>
              <c:f>'Aylesbury Vale IAPT'!$L$21:$W$21</c:f>
              <c:numCache>
                <c:formatCode>0%</c:formatCode>
                <c:ptCount val="12"/>
                <c:pt idx="0">
                  <c:v>0.95</c:v>
                </c:pt>
                <c:pt idx="1">
                  <c:v>0.95</c:v>
                </c:pt>
                <c:pt idx="2">
                  <c:v>0.95</c:v>
                </c:pt>
                <c:pt idx="3">
                  <c:v>0.95</c:v>
                </c:pt>
                <c:pt idx="4">
                  <c:v>0.95</c:v>
                </c:pt>
                <c:pt idx="5">
                  <c:v>0.95</c:v>
                </c:pt>
                <c:pt idx="6">
                  <c:v>0.95</c:v>
                </c:pt>
                <c:pt idx="7">
                  <c:v>0.95</c:v>
                </c:pt>
                <c:pt idx="8">
                  <c:v>0.95</c:v>
                </c:pt>
                <c:pt idx="9">
                  <c:v>0.95</c:v>
                </c:pt>
                <c:pt idx="10">
                  <c:v>0.95</c:v>
                </c:pt>
                <c:pt idx="11">
                  <c:v>0.95</c:v>
                </c:pt>
              </c:numCache>
            </c:numRef>
          </c:val>
          <c:smooth val="0"/>
          <c:extLst>
            <c:ext xmlns:c16="http://schemas.microsoft.com/office/drawing/2014/chart" uri="{C3380CC4-5D6E-409C-BE32-E72D297353CC}">
              <c16:uniqueId val="{00000000-BA96-44D6-817E-D8FA775DE13D}"/>
            </c:ext>
          </c:extLst>
        </c:ser>
        <c:ser>
          <c:idx val="2"/>
          <c:order val="1"/>
          <c:tx>
            <c:v>Actual</c:v>
          </c:tx>
          <c:spPr>
            <a:ln w="28575" cap="rnd">
              <a:solidFill>
                <a:schemeClr val="accent3"/>
              </a:solidFill>
              <a:round/>
            </a:ln>
            <a:effectLst/>
          </c:spPr>
          <c:marker>
            <c:symbol val="none"/>
          </c:marker>
          <c:cat>
            <c:numRef>
              <c:f>'Aylesbury Vale IAPT'!$L$4:$W$4</c:f>
              <c:numCache>
                <c:formatCode>mmm\-yy</c:formatCode>
                <c:ptCount val="12"/>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numCache>
            </c:numRef>
          </c:cat>
          <c:val>
            <c:numRef>
              <c:f>'Aylesbury Vale IAPT'!$L$20:$W$20</c:f>
              <c:numCache>
                <c:formatCode>0%</c:formatCode>
                <c:ptCount val="12"/>
                <c:pt idx="0">
                  <c:v>0.99456521739130432</c:v>
                </c:pt>
                <c:pt idx="1">
                  <c:v>1</c:v>
                </c:pt>
                <c:pt idx="2">
                  <c:v>0.99549549549549554</c:v>
                </c:pt>
                <c:pt idx="3">
                  <c:v>0.9831223628691983</c:v>
                </c:pt>
                <c:pt idx="4">
                  <c:v>1</c:v>
                </c:pt>
                <c:pt idx="5">
                  <c:v>1</c:v>
                </c:pt>
                <c:pt idx="6">
                  <c:v>1</c:v>
                </c:pt>
                <c:pt idx="7">
                  <c:v>1</c:v>
                </c:pt>
                <c:pt idx="8">
                  <c:v>1</c:v>
                </c:pt>
              </c:numCache>
            </c:numRef>
          </c:val>
          <c:smooth val="0"/>
          <c:extLst>
            <c:ext xmlns:c16="http://schemas.microsoft.com/office/drawing/2014/chart" uri="{C3380CC4-5D6E-409C-BE32-E72D297353CC}">
              <c16:uniqueId val="{00000001-BA96-44D6-817E-D8FA775DE13D}"/>
            </c:ext>
          </c:extLst>
        </c:ser>
        <c:dLbls>
          <c:showLegendKey val="0"/>
          <c:showVal val="0"/>
          <c:showCatName val="0"/>
          <c:showSerName val="0"/>
          <c:showPercent val="0"/>
          <c:showBubbleSize val="0"/>
        </c:dLbls>
        <c:smooth val="0"/>
        <c:axId val="86833792"/>
        <c:axId val="86843776"/>
      </c:lineChart>
      <c:dateAx>
        <c:axId val="8683379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86843776"/>
        <c:crosses val="autoZero"/>
        <c:auto val="1"/>
        <c:lblOffset val="100"/>
        <c:baseTimeUnit val="months"/>
      </c:dateAx>
      <c:valAx>
        <c:axId val="8684377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86833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52321313330031"/>
          <c:y val="9.8461633881656088E-2"/>
          <c:w val="0.82090314878562909"/>
          <c:h val="0.47357590816966671"/>
        </c:manualLayout>
      </c:layout>
      <c:lineChart>
        <c:grouping val="standard"/>
        <c:varyColors val="0"/>
        <c:ser>
          <c:idx val="1"/>
          <c:order val="0"/>
          <c:tx>
            <c:v>Target</c:v>
          </c:tx>
          <c:spPr>
            <a:ln w="28575" cap="rnd">
              <a:solidFill>
                <a:schemeClr val="accent2"/>
              </a:solidFill>
              <a:round/>
            </a:ln>
            <a:effectLst/>
          </c:spPr>
          <c:marker>
            <c:symbol val="none"/>
          </c:marker>
          <c:cat>
            <c:numRef>
              <c:f>'Chiltern IAPT'!$L$4:$W$4</c:f>
              <c:numCache>
                <c:formatCode>mmm\-yy</c:formatCode>
                <c:ptCount val="12"/>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numCache>
            </c:numRef>
          </c:cat>
          <c:val>
            <c:numRef>
              <c:f>'Chiltern IAPT'!$L$9:$W$9</c:f>
              <c:numCache>
                <c:formatCode>0.0%</c:formatCode>
                <c:ptCount val="12"/>
                <c:pt idx="0">
                  <c:v>0.17499999999999999</c:v>
                </c:pt>
                <c:pt idx="1">
                  <c:v>0.17499999999999999</c:v>
                </c:pt>
                <c:pt idx="2">
                  <c:v>0.17499999999999999</c:v>
                </c:pt>
                <c:pt idx="3">
                  <c:v>0.18</c:v>
                </c:pt>
                <c:pt idx="4">
                  <c:v>0.18</c:v>
                </c:pt>
                <c:pt idx="5">
                  <c:v>0.18</c:v>
                </c:pt>
                <c:pt idx="6">
                  <c:v>0.185</c:v>
                </c:pt>
                <c:pt idx="7">
                  <c:v>0.185</c:v>
                </c:pt>
                <c:pt idx="8">
                  <c:v>0.185</c:v>
                </c:pt>
                <c:pt idx="9">
                  <c:v>0.19</c:v>
                </c:pt>
                <c:pt idx="10">
                  <c:v>0.19</c:v>
                </c:pt>
                <c:pt idx="11">
                  <c:v>0.19</c:v>
                </c:pt>
              </c:numCache>
            </c:numRef>
          </c:val>
          <c:smooth val="0"/>
          <c:extLst>
            <c:ext xmlns:c16="http://schemas.microsoft.com/office/drawing/2014/chart" uri="{C3380CC4-5D6E-409C-BE32-E72D297353CC}">
              <c16:uniqueId val="{00000000-25C3-4119-B3F5-D3E841AEB01F}"/>
            </c:ext>
          </c:extLst>
        </c:ser>
        <c:ser>
          <c:idx val="0"/>
          <c:order val="1"/>
          <c:spPr>
            <a:ln w="28575" cap="rnd">
              <a:solidFill>
                <a:schemeClr val="accent1"/>
              </a:solidFill>
              <a:round/>
            </a:ln>
            <a:effectLst/>
          </c:spPr>
          <c:marker>
            <c:symbol val="none"/>
          </c:marker>
          <c:cat>
            <c:numRef>
              <c:f>'Chiltern IAPT'!$L$4:$W$4</c:f>
              <c:numCache>
                <c:formatCode>mmm\-yy</c:formatCode>
                <c:ptCount val="12"/>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numCache>
            </c:numRef>
          </c:cat>
          <c:val>
            <c:numRef>
              <c:f>'Chiltern IAPT'!$L$8:$W$8</c:f>
              <c:numCache>
                <c:formatCode>0%</c:formatCode>
                <c:ptCount val="12"/>
                <c:pt idx="0">
                  <c:v>0.14898523985239853</c:v>
                </c:pt>
                <c:pt idx="1">
                  <c:v>0.22232472324723246</c:v>
                </c:pt>
                <c:pt idx="2">
                  <c:v>0.17435424354243542</c:v>
                </c:pt>
                <c:pt idx="3">
                  <c:v>0.19142066420664205</c:v>
                </c:pt>
                <c:pt idx="4">
                  <c:v>0.16974169741697417</c:v>
                </c:pt>
                <c:pt idx="5">
                  <c:v>0.15498154981549817</c:v>
                </c:pt>
                <c:pt idx="6">
                  <c:v>0.19972324723247231</c:v>
                </c:pt>
                <c:pt idx="7">
                  <c:v>0.1900369003690037</c:v>
                </c:pt>
                <c:pt idx="8">
                  <c:v>0.12407749077490775</c:v>
                </c:pt>
              </c:numCache>
            </c:numRef>
          </c:val>
          <c:smooth val="0"/>
          <c:extLst>
            <c:ext xmlns:c16="http://schemas.microsoft.com/office/drawing/2014/chart" uri="{C3380CC4-5D6E-409C-BE32-E72D297353CC}">
              <c16:uniqueId val="{00000001-25C3-4119-B3F5-D3E841AEB01F}"/>
            </c:ext>
          </c:extLst>
        </c:ser>
        <c:dLbls>
          <c:showLegendKey val="0"/>
          <c:showVal val="0"/>
          <c:showCatName val="0"/>
          <c:showSerName val="0"/>
          <c:showPercent val="0"/>
          <c:showBubbleSize val="0"/>
        </c:dLbls>
        <c:smooth val="0"/>
        <c:axId val="97884032"/>
        <c:axId val="97885568"/>
      </c:lineChart>
      <c:dateAx>
        <c:axId val="9788403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97885568"/>
        <c:crosses val="autoZero"/>
        <c:auto val="1"/>
        <c:lblOffset val="100"/>
        <c:baseTimeUnit val="months"/>
      </c:dateAx>
      <c:valAx>
        <c:axId val="97885568"/>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97884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48445295885219"/>
          <c:y val="9.8462033168634014E-2"/>
          <c:w val="0.82090314878562909"/>
          <c:h val="0.47357590816966671"/>
        </c:manualLayout>
      </c:layout>
      <c:lineChart>
        <c:grouping val="standard"/>
        <c:varyColors val="0"/>
        <c:ser>
          <c:idx val="1"/>
          <c:order val="0"/>
          <c:tx>
            <c:v>Target</c:v>
          </c:tx>
          <c:spPr>
            <a:ln w="28575" cap="rnd">
              <a:solidFill>
                <a:schemeClr val="accent2"/>
              </a:solidFill>
              <a:round/>
            </a:ln>
            <a:effectLst/>
          </c:spPr>
          <c:marker>
            <c:symbol val="none"/>
          </c:marker>
          <c:cat>
            <c:numRef>
              <c:f>'Chiltern IAPT'!$L$4:$W$4</c:f>
              <c:numCache>
                <c:formatCode>mmm\-yy</c:formatCode>
                <c:ptCount val="12"/>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numCache>
            </c:numRef>
          </c:cat>
          <c:val>
            <c:numRef>
              <c:f>'Chiltern IAPT'!$L$13:$W$13</c:f>
              <c:numCache>
                <c:formatCode>0%</c:formatCode>
                <c:ptCount val="12"/>
                <c:pt idx="0">
                  <c:v>0.53</c:v>
                </c:pt>
                <c:pt idx="1">
                  <c:v>0.53</c:v>
                </c:pt>
                <c:pt idx="2">
                  <c:v>0.53</c:v>
                </c:pt>
                <c:pt idx="3">
                  <c:v>0.53</c:v>
                </c:pt>
                <c:pt idx="4">
                  <c:v>0.53</c:v>
                </c:pt>
                <c:pt idx="5">
                  <c:v>0.53</c:v>
                </c:pt>
                <c:pt idx="6">
                  <c:v>0.53</c:v>
                </c:pt>
                <c:pt idx="7">
                  <c:v>0.53</c:v>
                </c:pt>
                <c:pt idx="8">
                  <c:v>0.53</c:v>
                </c:pt>
                <c:pt idx="9">
                  <c:v>0.53</c:v>
                </c:pt>
                <c:pt idx="10">
                  <c:v>0.53</c:v>
                </c:pt>
                <c:pt idx="11">
                  <c:v>0.53</c:v>
                </c:pt>
              </c:numCache>
            </c:numRef>
          </c:val>
          <c:smooth val="0"/>
          <c:extLst>
            <c:ext xmlns:c16="http://schemas.microsoft.com/office/drawing/2014/chart" uri="{C3380CC4-5D6E-409C-BE32-E72D297353CC}">
              <c16:uniqueId val="{00000000-7C0B-4A1B-9248-3B4FB363EE45}"/>
            </c:ext>
          </c:extLst>
        </c:ser>
        <c:ser>
          <c:idx val="0"/>
          <c:order val="1"/>
          <c:tx>
            <c:v>Actual</c:v>
          </c:tx>
          <c:spPr>
            <a:ln w="28575" cap="rnd">
              <a:solidFill>
                <a:schemeClr val="accent1"/>
              </a:solidFill>
              <a:round/>
            </a:ln>
            <a:effectLst/>
          </c:spPr>
          <c:marker>
            <c:symbol val="none"/>
          </c:marker>
          <c:cat>
            <c:numRef>
              <c:f>'Chiltern IAPT'!$L$4:$W$4</c:f>
              <c:numCache>
                <c:formatCode>mmm\-yy</c:formatCode>
                <c:ptCount val="12"/>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numCache>
            </c:numRef>
          </c:cat>
          <c:val>
            <c:numRef>
              <c:f>'Chiltern IAPT'!$L$12:$W$12</c:f>
              <c:numCache>
                <c:formatCode>0%</c:formatCode>
                <c:ptCount val="12"/>
                <c:pt idx="0">
                  <c:v>0.61304347826086958</c:v>
                </c:pt>
                <c:pt idx="1">
                  <c:v>0.60185185185185186</c:v>
                </c:pt>
                <c:pt idx="2">
                  <c:v>0.60370370370370374</c:v>
                </c:pt>
                <c:pt idx="3">
                  <c:v>0.53719008264462809</c:v>
                </c:pt>
                <c:pt idx="4">
                  <c:v>0.5688405797101449</c:v>
                </c:pt>
                <c:pt idx="5">
                  <c:v>0.58214285714285718</c:v>
                </c:pt>
                <c:pt idx="6">
                  <c:v>0.5104602510460251</c:v>
                </c:pt>
                <c:pt idx="7">
                  <c:v>0.62645914396887159</c:v>
                </c:pt>
                <c:pt idx="8">
                  <c:v>0.54802259887005644</c:v>
                </c:pt>
              </c:numCache>
            </c:numRef>
          </c:val>
          <c:smooth val="0"/>
          <c:extLst>
            <c:ext xmlns:c16="http://schemas.microsoft.com/office/drawing/2014/chart" uri="{C3380CC4-5D6E-409C-BE32-E72D297353CC}">
              <c16:uniqueId val="{00000001-7C0B-4A1B-9248-3B4FB363EE45}"/>
            </c:ext>
          </c:extLst>
        </c:ser>
        <c:dLbls>
          <c:showLegendKey val="0"/>
          <c:showVal val="0"/>
          <c:showCatName val="0"/>
          <c:showSerName val="0"/>
          <c:showPercent val="0"/>
          <c:showBubbleSize val="0"/>
        </c:dLbls>
        <c:smooth val="0"/>
        <c:axId val="97907456"/>
        <c:axId val="97908992"/>
      </c:lineChart>
      <c:dateAx>
        <c:axId val="979074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97908992"/>
        <c:crosses val="autoZero"/>
        <c:auto val="1"/>
        <c:lblOffset val="100"/>
        <c:baseTimeUnit val="months"/>
      </c:dateAx>
      <c:valAx>
        <c:axId val="9790899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97907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48445295885219"/>
          <c:y val="9.8462033168634014E-2"/>
          <c:w val="0.82090314878562909"/>
          <c:h val="0.47357590816966671"/>
        </c:manualLayout>
      </c:layout>
      <c:lineChart>
        <c:grouping val="standard"/>
        <c:varyColors val="0"/>
        <c:ser>
          <c:idx val="1"/>
          <c:order val="0"/>
          <c:tx>
            <c:v>Target</c:v>
          </c:tx>
          <c:spPr>
            <a:ln w="28575" cap="rnd">
              <a:solidFill>
                <a:schemeClr val="accent2"/>
              </a:solidFill>
              <a:round/>
            </a:ln>
            <a:effectLst/>
          </c:spPr>
          <c:marker>
            <c:symbol val="none"/>
          </c:marker>
          <c:cat>
            <c:numRef>
              <c:f>'Chiltern IAPT'!$L$4:$W$4</c:f>
              <c:numCache>
                <c:formatCode>mmm\-yy</c:formatCode>
                <c:ptCount val="12"/>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numCache>
            </c:numRef>
          </c:cat>
          <c:val>
            <c:numRef>
              <c:f>'Chiltern IAPT'!$L$17:$W$17</c:f>
              <c:numCache>
                <c:formatCode>0%</c:formatCode>
                <c:ptCount val="12"/>
                <c:pt idx="0">
                  <c:v>0.75</c:v>
                </c:pt>
                <c:pt idx="1">
                  <c:v>0.75</c:v>
                </c:pt>
                <c:pt idx="2">
                  <c:v>0.75</c:v>
                </c:pt>
                <c:pt idx="3">
                  <c:v>0.75</c:v>
                </c:pt>
                <c:pt idx="4">
                  <c:v>0.75</c:v>
                </c:pt>
                <c:pt idx="5">
                  <c:v>0.75</c:v>
                </c:pt>
                <c:pt idx="6">
                  <c:v>0.75</c:v>
                </c:pt>
                <c:pt idx="7">
                  <c:v>0.75</c:v>
                </c:pt>
                <c:pt idx="8">
                  <c:v>0.75</c:v>
                </c:pt>
                <c:pt idx="9">
                  <c:v>0.75</c:v>
                </c:pt>
                <c:pt idx="10">
                  <c:v>0.75</c:v>
                </c:pt>
                <c:pt idx="11">
                  <c:v>0.75</c:v>
                </c:pt>
              </c:numCache>
            </c:numRef>
          </c:val>
          <c:smooth val="0"/>
          <c:extLst>
            <c:ext xmlns:c16="http://schemas.microsoft.com/office/drawing/2014/chart" uri="{C3380CC4-5D6E-409C-BE32-E72D297353CC}">
              <c16:uniqueId val="{00000000-A858-423F-A1D4-577D1EBCFEE4}"/>
            </c:ext>
          </c:extLst>
        </c:ser>
        <c:ser>
          <c:idx val="0"/>
          <c:order val="1"/>
          <c:tx>
            <c:v>Actual</c:v>
          </c:tx>
          <c:spPr>
            <a:ln w="28575" cap="rnd">
              <a:solidFill>
                <a:schemeClr val="accent1"/>
              </a:solidFill>
              <a:round/>
            </a:ln>
            <a:effectLst/>
          </c:spPr>
          <c:marker>
            <c:symbol val="none"/>
          </c:marker>
          <c:cat>
            <c:numRef>
              <c:f>'Chiltern IAPT'!$L$4:$W$4</c:f>
              <c:numCache>
                <c:formatCode>mmm\-yy</c:formatCode>
                <c:ptCount val="12"/>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numCache>
            </c:numRef>
          </c:cat>
          <c:val>
            <c:numRef>
              <c:f>'Chiltern IAPT'!$L$16:$W$16</c:f>
              <c:numCache>
                <c:formatCode>0%</c:formatCode>
                <c:ptCount val="12"/>
                <c:pt idx="0">
                  <c:v>0.9925373134328358</c:v>
                </c:pt>
                <c:pt idx="1">
                  <c:v>0.99173553719008267</c:v>
                </c:pt>
                <c:pt idx="2">
                  <c:v>0.98746081504702199</c:v>
                </c:pt>
                <c:pt idx="3">
                  <c:v>0.98880597014925375</c:v>
                </c:pt>
                <c:pt idx="4">
                  <c:v>0.98333333333333328</c:v>
                </c:pt>
                <c:pt idx="5">
                  <c:v>0.98142414860681115</c:v>
                </c:pt>
                <c:pt idx="6">
                  <c:v>0.99632352941176472</c:v>
                </c:pt>
                <c:pt idx="7">
                  <c:v>0.99640287769784175</c:v>
                </c:pt>
                <c:pt idx="8">
                  <c:v>0.9956521739130435</c:v>
                </c:pt>
              </c:numCache>
            </c:numRef>
          </c:val>
          <c:smooth val="0"/>
          <c:extLst>
            <c:ext xmlns:c16="http://schemas.microsoft.com/office/drawing/2014/chart" uri="{C3380CC4-5D6E-409C-BE32-E72D297353CC}">
              <c16:uniqueId val="{00000001-A858-423F-A1D4-577D1EBCFEE4}"/>
            </c:ext>
          </c:extLst>
        </c:ser>
        <c:dLbls>
          <c:showLegendKey val="0"/>
          <c:showVal val="0"/>
          <c:showCatName val="0"/>
          <c:showSerName val="0"/>
          <c:showPercent val="0"/>
          <c:showBubbleSize val="0"/>
        </c:dLbls>
        <c:smooth val="0"/>
        <c:axId val="102408192"/>
        <c:axId val="102409728"/>
      </c:lineChart>
      <c:dateAx>
        <c:axId val="10240819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02409728"/>
        <c:crosses val="autoZero"/>
        <c:auto val="1"/>
        <c:lblOffset val="100"/>
        <c:baseTimeUnit val="months"/>
      </c:dateAx>
      <c:valAx>
        <c:axId val="10240972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02408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48445295885219"/>
          <c:y val="9.8462033168634014E-2"/>
          <c:w val="0.82090314878562909"/>
          <c:h val="0.47357590816966671"/>
        </c:manualLayout>
      </c:layout>
      <c:lineChart>
        <c:grouping val="standard"/>
        <c:varyColors val="0"/>
        <c:ser>
          <c:idx val="1"/>
          <c:order val="0"/>
          <c:tx>
            <c:v>Target</c:v>
          </c:tx>
          <c:spPr>
            <a:ln w="28575" cap="rnd">
              <a:solidFill>
                <a:schemeClr val="accent2"/>
              </a:solidFill>
              <a:round/>
            </a:ln>
            <a:effectLst/>
          </c:spPr>
          <c:marker>
            <c:symbol val="none"/>
          </c:marker>
          <c:cat>
            <c:numRef>
              <c:f>'Chiltern IAPT'!$L$4:$W$4</c:f>
              <c:numCache>
                <c:formatCode>mmm\-yy</c:formatCode>
                <c:ptCount val="12"/>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numCache>
            </c:numRef>
          </c:cat>
          <c:val>
            <c:numRef>
              <c:f>'Chiltern IAPT'!$L$21:$W$21</c:f>
              <c:numCache>
                <c:formatCode>0%</c:formatCode>
                <c:ptCount val="12"/>
                <c:pt idx="0">
                  <c:v>0.95</c:v>
                </c:pt>
                <c:pt idx="1">
                  <c:v>0.95</c:v>
                </c:pt>
                <c:pt idx="2">
                  <c:v>0.95</c:v>
                </c:pt>
                <c:pt idx="3">
                  <c:v>0.95</c:v>
                </c:pt>
                <c:pt idx="4">
                  <c:v>0.95</c:v>
                </c:pt>
                <c:pt idx="5">
                  <c:v>0.95</c:v>
                </c:pt>
                <c:pt idx="6">
                  <c:v>0.95</c:v>
                </c:pt>
                <c:pt idx="7">
                  <c:v>0.95</c:v>
                </c:pt>
                <c:pt idx="8">
                  <c:v>0.95</c:v>
                </c:pt>
                <c:pt idx="9">
                  <c:v>0.95</c:v>
                </c:pt>
                <c:pt idx="10">
                  <c:v>0.95</c:v>
                </c:pt>
                <c:pt idx="11">
                  <c:v>0.95</c:v>
                </c:pt>
              </c:numCache>
            </c:numRef>
          </c:val>
          <c:smooth val="0"/>
          <c:extLst>
            <c:ext xmlns:c16="http://schemas.microsoft.com/office/drawing/2014/chart" uri="{C3380CC4-5D6E-409C-BE32-E72D297353CC}">
              <c16:uniqueId val="{00000000-B8B2-40E1-AB73-B5276DC20D08}"/>
            </c:ext>
          </c:extLst>
        </c:ser>
        <c:ser>
          <c:idx val="0"/>
          <c:order val="1"/>
          <c:tx>
            <c:v>Actual</c:v>
          </c:tx>
          <c:spPr>
            <a:ln w="28575" cap="rnd">
              <a:solidFill>
                <a:schemeClr val="accent1"/>
              </a:solidFill>
              <a:round/>
            </a:ln>
            <a:effectLst/>
          </c:spPr>
          <c:marker>
            <c:symbol val="none"/>
          </c:marker>
          <c:cat>
            <c:numRef>
              <c:f>'Chiltern IAPT'!$L$4:$W$4</c:f>
              <c:numCache>
                <c:formatCode>mmm\-yy</c:formatCode>
                <c:ptCount val="12"/>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numCache>
            </c:numRef>
          </c:cat>
          <c:val>
            <c:numRef>
              <c:f>'Chiltern IAPT'!$L$20:$W$20</c:f>
              <c:numCache>
                <c:formatCode>0%</c:formatCode>
                <c:ptCount val="12"/>
                <c:pt idx="0">
                  <c:v>1</c:v>
                </c:pt>
                <c:pt idx="1">
                  <c:v>1</c:v>
                </c:pt>
                <c:pt idx="2">
                  <c:v>1</c:v>
                </c:pt>
                <c:pt idx="3">
                  <c:v>0.99626865671641796</c:v>
                </c:pt>
                <c:pt idx="4">
                  <c:v>1</c:v>
                </c:pt>
                <c:pt idx="5">
                  <c:v>1</c:v>
                </c:pt>
                <c:pt idx="6">
                  <c:v>1</c:v>
                </c:pt>
                <c:pt idx="7">
                  <c:v>1</c:v>
                </c:pt>
                <c:pt idx="8">
                  <c:v>1</c:v>
                </c:pt>
              </c:numCache>
            </c:numRef>
          </c:val>
          <c:smooth val="0"/>
          <c:extLst>
            <c:ext xmlns:c16="http://schemas.microsoft.com/office/drawing/2014/chart" uri="{C3380CC4-5D6E-409C-BE32-E72D297353CC}">
              <c16:uniqueId val="{00000001-B8B2-40E1-AB73-B5276DC20D08}"/>
            </c:ext>
          </c:extLst>
        </c:ser>
        <c:dLbls>
          <c:showLegendKey val="0"/>
          <c:showVal val="0"/>
          <c:showCatName val="0"/>
          <c:showSerName val="0"/>
          <c:showPercent val="0"/>
          <c:showBubbleSize val="0"/>
        </c:dLbls>
        <c:smooth val="0"/>
        <c:axId val="97594368"/>
        <c:axId val="97596160"/>
      </c:lineChart>
      <c:dateAx>
        <c:axId val="9759436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97596160"/>
        <c:crosses val="autoZero"/>
        <c:auto val="1"/>
        <c:lblOffset val="100"/>
        <c:baseTimeUnit val="months"/>
      </c:dateAx>
      <c:valAx>
        <c:axId val="9759616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97594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23812</xdr:colOff>
      <xdr:row>7</xdr:row>
      <xdr:rowOff>11906</xdr:rowOff>
    </xdr:from>
    <xdr:to>
      <xdr:col>8</xdr:col>
      <xdr:colOff>2476501</xdr:colOff>
      <xdr:row>10</xdr:row>
      <xdr:rowOff>416718</xdr:rowOff>
    </xdr:to>
    <xdr:graphicFrame macro="">
      <xdr:nvGraphicFramePr>
        <xdr:cNvPr id="24" name="Chart 23">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23812</xdr:colOff>
      <xdr:row>11</xdr:row>
      <xdr:rowOff>11906</xdr:rowOff>
    </xdr:from>
    <xdr:to>
      <xdr:col>8</xdr:col>
      <xdr:colOff>2476501</xdr:colOff>
      <xdr:row>14</xdr:row>
      <xdr:rowOff>416718</xdr:rowOff>
    </xdr:to>
    <xdr:graphicFrame macro="">
      <xdr:nvGraphicFramePr>
        <xdr:cNvPr id="25" name="Chart 24">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23812</xdr:colOff>
      <xdr:row>15</xdr:row>
      <xdr:rowOff>11905</xdr:rowOff>
    </xdr:from>
    <xdr:to>
      <xdr:col>8</xdr:col>
      <xdr:colOff>2476501</xdr:colOff>
      <xdr:row>18</xdr:row>
      <xdr:rowOff>428624</xdr:rowOff>
    </xdr:to>
    <xdr:graphicFrame macro="">
      <xdr:nvGraphicFramePr>
        <xdr:cNvPr id="26" name="Chart 25">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23812</xdr:colOff>
      <xdr:row>19</xdr:row>
      <xdr:rowOff>23812</xdr:rowOff>
    </xdr:from>
    <xdr:to>
      <xdr:col>8</xdr:col>
      <xdr:colOff>2476500</xdr:colOff>
      <xdr:row>22</xdr:row>
      <xdr:rowOff>416718</xdr:rowOff>
    </xdr:to>
    <xdr:graphicFrame macro="">
      <xdr:nvGraphicFramePr>
        <xdr:cNvPr id="27" name="Chart 26">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23813</xdr:colOff>
      <xdr:row>7</xdr:row>
      <xdr:rowOff>23812</xdr:rowOff>
    </xdr:from>
    <xdr:to>
      <xdr:col>8</xdr:col>
      <xdr:colOff>2583657</xdr:colOff>
      <xdr:row>10</xdr:row>
      <xdr:rowOff>416719</xdr:rowOff>
    </xdr:to>
    <xdr:graphicFrame macro="">
      <xdr:nvGraphicFramePr>
        <xdr:cNvPr id="21" name="Chart 20">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11906</xdr:colOff>
      <xdr:row>11</xdr:row>
      <xdr:rowOff>23811</xdr:rowOff>
    </xdr:from>
    <xdr:to>
      <xdr:col>8</xdr:col>
      <xdr:colOff>2571750</xdr:colOff>
      <xdr:row>14</xdr:row>
      <xdr:rowOff>416718</xdr:rowOff>
    </xdr:to>
    <xdr:graphicFrame macro="">
      <xdr:nvGraphicFramePr>
        <xdr:cNvPr id="22" name="Chart 21">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11907</xdr:colOff>
      <xdr:row>15</xdr:row>
      <xdr:rowOff>23812</xdr:rowOff>
    </xdr:from>
    <xdr:to>
      <xdr:col>8</xdr:col>
      <xdr:colOff>2571751</xdr:colOff>
      <xdr:row>18</xdr:row>
      <xdr:rowOff>428624</xdr:rowOff>
    </xdr:to>
    <xdr:graphicFrame macro="">
      <xdr:nvGraphicFramePr>
        <xdr:cNvPr id="23" name="Chart 22">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19</xdr:row>
      <xdr:rowOff>11907</xdr:rowOff>
    </xdr:from>
    <xdr:to>
      <xdr:col>8</xdr:col>
      <xdr:colOff>2559844</xdr:colOff>
      <xdr:row>22</xdr:row>
      <xdr:rowOff>428624</xdr:rowOff>
    </xdr:to>
    <xdr:graphicFrame macro="">
      <xdr:nvGraphicFramePr>
        <xdr:cNvPr id="24" name="Chart 23">
          <a:extLst>
            <a:ext uri="{FF2B5EF4-FFF2-40B4-BE49-F238E27FC236}">
              <a16:creationId xmlns:a16="http://schemas.microsoft.com/office/drawing/2014/main" id="{00000000-0008-0000-02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xdr:row>
      <xdr:rowOff>0</xdr:rowOff>
    </xdr:from>
    <xdr:to>
      <xdr:col>2</xdr:col>
      <xdr:colOff>313055</xdr:colOff>
      <xdr:row>3</xdr:row>
      <xdr:rowOff>313055</xdr:rowOff>
    </xdr:to>
    <xdr:pic>
      <xdr:nvPicPr>
        <xdr:cNvPr id="2" name="Graphic 53" descr="Flag">
          <a:extLst>
            <a:ext uri="{FF2B5EF4-FFF2-40B4-BE49-F238E27FC236}">
              <a16:creationId xmlns:a16="http://schemas.microsoft.com/office/drawing/2014/main" id="{C52DD063-B7F3-4292-80F9-E969CB5DA8D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313055" cy="313055"/>
        </a:xfrm>
        <a:prstGeom prst="rect">
          <a:avLst/>
        </a:prstGeom>
      </xdr:spPr>
    </xdr:pic>
    <xdr:clientData/>
  </xdr:twoCellAnchor>
  <xdr:twoCellAnchor editAs="oneCell">
    <xdr:from>
      <xdr:col>7</xdr:col>
      <xdr:colOff>0</xdr:colOff>
      <xdr:row>3</xdr:row>
      <xdr:rowOff>1</xdr:rowOff>
    </xdr:from>
    <xdr:to>
      <xdr:col>7</xdr:col>
      <xdr:colOff>2076450</xdr:colOff>
      <xdr:row>4</xdr:row>
      <xdr:rowOff>1</xdr:rowOff>
    </xdr:to>
    <xdr:pic>
      <xdr:nvPicPr>
        <xdr:cNvPr id="4" name="Picture 3">
          <a:extLst>
            <a:ext uri="{FF2B5EF4-FFF2-40B4-BE49-F238E27FC236}">
              <a16:creationId xmlns:a16="http://schemas.microsoft.com/office/drawing/2014/main" id="{02FE3AC1-FEB8-426F-BC9B-C77F41365EA2}"/>
            </a:ext>
          </a:extLst>
        </xdr:cNvPr>
        <xdr:cNvPicPr>
          <a:picLocks noChangeAspect="1"/>
        </xdr:cNvPicPr>
      </xdr:nvPicPr>
      <xdr:blipFill>
        <a:blip xmlns:r="http://schemas.openxmlformats.org/officeDocument/2006/relationships" r:embed="rId3"/>
        <a:stretch>
          <a:fillRect/>
        </a:stretch>
      </xdr:blipFill>
      <xdr:spPr>
        <a:xfrm>
          <a:off x="4638675" y="590551"/>
          <a:ext cx="2076450" cy="1409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2"/>
  <sheetViews>
    <sheetView showGridLines="0" view="pageBreakPreview" topLeftCell="C1" zoomScale="80" zoomScaleNormal="70" zoomScaleSheetLayoutView="80" workbookViewId="0">
      <pane ySplit="4" topLeftCell="A5" activePane="bottomLeft" state="frozen"/>
      <selection activeCell="C1" sqref="C1"/>
      <selection pane="bottomLeft" activeCell="A25" sqref="A25:XFD78"/>
    </sheetView>
  </sheetViews>
  <sheetFormatPr defaultRowHeight="15" x14ac:dyDescent="0.25"/>
  <cols>
    <col min="1" max="1" width="4.7109375" hidden="1" customWidth="1"/>
    <col min="2" max="2" width="9.85546875" style="22" hidden="1" customWidth="1"/>
    <col min="3" max="3" width="51.140625" customWidth="1"/>
    <col min="4" max="4" width="9.85546875" style="46" customWidth="1"/>
    <col min="5" max="5" width="11.28515625" customWidth="1"/>
    <col min="6" max="6" width="9.140625" style="23"/>
    <col min="8" max="8" width="10.28515625" customWidth="1"/>
    <col min="9" max="9" width="37.42578125" customWidth="1"/>
    <col min="10" max="10" width="36.42578125" hidden="1" customWidth="1"/>
    <col min="11" max="11" width="18.5703125" style="67" customWidth="1"/>
    <col min="12" max="15" width="9.140625" hidden="1" customWidth="1"/>
    <col min="16" max="17" width="0" hidden="1" customWidth="1"/>
    <col min="20" max="20" width="9.140625" customWidth="1"/>
    <col min="21" max="23" width="9.140625" hidden="1" customWidth="1"/>
  </cols>
  <sheetData>
    <row r="1" spans="1:23" ht="21.75" thickBot="1" x14ac:dyDescent="0.3">
      <c r="A1" s="140"/>
      <c r="B1" s="140"/>
      <c r="C1" s="140"/>
      <c r="D1" s="140"/>
      <c r="E1" s="140"/>
      <c r="F1" s="140"/>
      <c r="G1" s="140"/>
      <c r="H1" s="140"/>
      <c r="I1" s="140"/>
      <c r="J1" s="140"/>
      <c r="K1" s="140"/>
      <c r="Q1" s="110"/>
      <c r="R1" s="110"/>
      <c r="S1" s="113"/>
      <c r="T1" s="69" t="s">
        <v>82</v>
      </c>
      <c r="U1" s="69" t="s">
        <v>82</v>
      </c>
      <c r="V1" s="69" t="s">
        <v>82</v>
      </c>
      <c r="W1" s="69" t="s">
        <v>82</v>
      </c>
    </row>
    <row r="2" spans="1:23" ht="37.5" customHeight="1" x14ac:dyDescent="0.25">
      <c r="B2" s="61"/>
      <c r="C2" s="141" t="s">
        <v>90</v>
      </c>
      <c r="D2" s="141"/>
      <c r="E2" s="141"/>
      <c r="F2" s="141"/>
      <c r="G2" s="141"/>
      <c r="H2" s="141"/>
      <c r="I2" s="141"/>
      <c r="J2" s="141"/>
      <c r="K2" s="60"/>
      <c r="L2" s="109"/>
      <c r="M2" s="61"/>
      <c r="N2" s="61"/>
      <c r="O2" s="47">
        <v>4</v>
      </c>
      <c r="P2" s="47">
        <v>5</v>
      </c>
      <c r="Q2" s="47">
        <v>6</v>
      </c>
      <c r="R2" s="47">
        <v>7</v>
      </c>
      <c r="S2" s="47">
        <v>8</v>
      </c>
      <c r="T2" s="47">
        <v>9</v>
      </c>
      <c r="U2" s="47">
        <v>10</v>
      </c>
      <c r="V2" s="47">
        <v>11</v>
      </c>
      <c r="W2" s="47">
        <v>12</v>
      </c>
    </row>
    <row r="3" spans="1:23" ht="21" x14ac:dyDescent="0.25">
      <c r="A3" s="62"/>
      <c r="B3" s="62"/>
      <c r="C3" s="59"/>
      <c r="D3" s="59"/>
      <c r="E3" s="59"/>
      <c r="F3" s="59"/>
      <c r="G3" s="59"/>
      <c r="H3" s="59"/>
      <c r="I3" s="59"/>
      <c r="J3" s="59"/>
      <c r="K3" s="59"/>
      <c r="L3" s="109"/>
      <c r="M3" s="47"/>
      <c r="N3" s="47"/>
      <c r="O3" s="47"/>
      <c r="P3" s="47"/>
      <c r="Q3" s="47"/>
      <c r="R3" s="47"/>
      <c r="S3" s="47"/>
      <c r="T3" s="47"/>
      <c r="U3" s="47"/>
      <c r="V3" s="47"/>
      <c r="W3" s="47"/>
    </row>
    <row r="4" spans="1:23" ht="43.5" customHeight="1" x14ac:dyDescent="0.25">
      <c r="A4" s="1" t="s">
        <v>0</v>
      </c>
      <c r="B4" s="17"/>
      <c r="C4" s="57" t="s">
        <v>1</v>
      </c>
      <c r="D4" s="56" t="s">
        <v>2</v>
      </c>
      <c r="E4" s="57" t="s">
        <v>3</v>
      </c>
      <c r="F4" s="56" t="s">
        <v>84</v>
      </c>
      <c r="G4" s="56" t="s">
        <v>4</v>
      </c>
      <c r="H4" s="56" t="s">
        <v>5</v>
      </c>
      <c r="I4" s="56" t="s">
        <v>86</v>
      </c>
      <c r="J4" s="57" t="s">
        <v>103</v>
      </c>
      <c r="K4" s="70"/>
      <c r="L4" s="73">
        <v>42826</v>
      </c>
      <c r="M4" s="73">
        <v>42856</v>
      </c>
      <c r="N4" s="73">
        <v>42887</v>
      </c>
      <c r="O4" s="73">
        <v>42917</v>
      </c>
      <c r="P4" s="73">
        <v>42948</v>
      </c>
      <c r="Q4" s="73">
        <v>42979</v>
      </c>
      <c r="R4" s="73">
        <v>43009</v>
      </c>
      <c r="S4" s="73">
        <v>43040</v>
      </c>
      <c r="T4" s="73">
        <v>43070</v>
      </c>
      <c r="U4" s="73">
        <v>43101</v>
      </c>
      <c r="V4" s="73">
        <v>43132</v>
      </c>
      <c r="W4" s="73">
        <v>43160</v>
      </c>
    </row>
    <row r="5" spans="1:23" x14ac:dyDescent="0.25">
      <c r="A5" s="2"/>
      <c r="B5" s="18"/>
      <c r="C5" s="3"/>
      <c r="D5" s="45"/>
      <c r="E5" s="5"/>
      <c r="F5" s="4"/>
      <c r="G5" s="4"/>
      <c r="H5" s="4"/>
      <c r="I5" s="4"/>
      <c r="J5" s="4"/>
      <c r="K5" s="63"/>
      <c r="L5" s="71"/>
      <c r="M5" s="71"/>
      <c r="N5" s="71"/>
      <c r="O5" s="71"/>
      <c r="P5" s="71"/>
      <c r="Q5" s="71"/>
      <c r="R5" s="71"/>
      <c r="S5" s="71"/>
      <c r="T5" s="71"/>
      <c r="U5" s="71"/>
      <c r="V5" s="71"/>
      <c r="W5" s="72"/>
    </row>
    <row r="6" spans="1:23" x14ac:dyDescent="0.25">
      <c r="A6" s="14"/>
      <c r="B6" s="20"/>
      <c r="C6" s="7"/>
      <c r="D6" s="13"/>
      <c r="E6" s="9"/>
      <c r="F6" s="10"/>
      <c r="G6" s="8"/>
      <c r="H6" s="8"/>
      <c r="I6" s="8"/>
      <c r="J6" s="8"/>
      <c r="K6" s="65"/>
      <c r="L6" s="11"/>
      <c r="M6" s="11"/>
      <c r="N6" s="11"/>
      <c r="O6" s="11"/>
      <c r="P6" s="11"/>
      <c r="Q6" s="11"/>
      <c r="R6" s="11"/>
      <c r="S6" s="11"/>
      <c r="T6" s="11"/>
      <c r="U6" s="11"/>
      <c r="V6" s="11"/>
      <c r="W6" s="12"/>
    </row>
    <row r="7" spans="1:23" ht="18.75" x14ac:dyDescent="0.25">
      <c r="A7" s="149" t="s">
        <v>9</v>
      </c>
      <c r="B7" s="150"/>
      <c r="C7" s="150"/>
      <c r="D7" s="150"/>
      <c r="E7" s="150"/>
      <c r="F7" s="150"/>
      <c r="G7" s="150"/>
      <c r="H7" s="150"/>
      <c r="I7" s="150"/>
      <c r="J7" s="150"/>
      <c r="K7" s="150"/>
      <c r="L7" s="150"/>
      <c r="M7" s="150"/>
      <c r="N7" s="150"/>
      <c r="O7" s="150"/>
      <c r="P7" s="150"/>
      <c r="Q7" s="150"/>
      <c r="R7" s="150"/>
      <c r="S7" s="150"/>
      <c r="T7" s="150"/>
      <c r="U7" s="150"/>
      <c r="V7" s="150"/>
      <c r="W7" s="151"/>
    </row>
    <row r="8" spans="1:23" ht="35.25" customHeight="1" x14ac:dyDescent="0.25">
      <c r="A8" s="133" t="s">
        <v>10</v>
      </c>
      <c r="B8" s="21"/>
      <c r="C8" s="136" t="s">
        <v>105</v>
      </c>
      <c r="D8" s="139" t="s">
        <v>9</v>
      </c>
      <c r="E8" s="146" t="s">
        <v>87</v>
      </c>
      <c r="F8" s="143">
        <f>HLOOKUP("CurrMnth",$L:$W,ROW(),FALSE)</f>
        <v>0.1245674740484429</v>
      </c>
      <c r="G8" s="122">
        <f>IFERROR((SUM(L10:W10)/SUM(L11:W11)),"")</f>
        <v>0.19846212995001922</v>
      </c>
      <c r="H8" s="122" t="str">
        <f t="shared" ref="H8:H20" si="0">IFERROR((G8-E8),"")</f>
        <v/>
      </c>
      <c r="I8" s="51"/>
      <c r="J8" s="142"/>
      <c r="K8" s="76" t="s">
        <v>6</v>
      </c>
      <c r="L8" s="79">
        <f t="shared" ref="L8:T8" si="1">L10/L11</f>
        <v>0.17993079584775087</v>
      </c>
      <c r="M8" s="79">
        <f t="shared" si="1"/>
        <v>0.25605536332179929</v>
      </c>
      <c r="N8" s="79">
        <f t="shared" si="1"/>
        <v>0.17993079584775087</v>
      </c>
      <c r="O8" s="79">
        <f t="shared" si="1"/>
        <v>0.2027681660899654</v>
      </c>
      <c r="P8" s="79">
        <f t="shared" si="1"/>
        <v>0.17716262975778546</v>
      </c>
      <c r="Q8" s="79">
        <f t="shared" si="1"/>
        <v>0.20346020761245676</v>
      </c>
      <c r="R8" s="79">
        <f t="shared" si="1"/>
        <v>0.24775086505190311</v>
      </c>
      <c r="S8" s="79">
        <f t="shared" si="1"/>
        <v>0.21453287197231835</v>
      </c>
      <c r="T8" s="79">
        <f t="shared" si="1"/>
        <v>0.1245674740484429</v>
      </c>
      <c r="U8" s="77"/>
      <c r="V8" s="77"/>
      <c r="W8" s="58"/>
    </row>
    <row r="9" spans="1:23" ht="18" hidden="1" customHeight="1" x14ac:dyDescent="0.25">
      <c r="A9" s="134"/>
      <c r="B9" s="55"/>
      <c r="C9" s="137"/>
      <c r="D9" s="139"/>
      <c r="E9" s="147"/>
      <c r="F9" s="144"/>
      <c r="G9" s="123"/>
      <c r="H9" s="123"/>
      <c r="I9" s="46"/>
      <c r="J9" s="124"/>
      <c r="K9" s="76" t="s">
        <v>85</v>
      </c>
      <c r="L9" s="81">
        <v>0.17499999999999999</v>
      </c>
      <c r="M9" s="81">
        <v>0.17499999999999999</v>
      </c>
      <c r="N9" s="81">
        <v>0.17499999999999999</v>
      </c>
      <c r="O9" s="81">
        <v>0.18</v>
      </c>
      <c r="P9" s="81">
        <v>0.18</v>
      </c>
      <c r="Q9" s="81">
        <v>0.18</v>
      </c>
      <c r="R9" s="82">
        <v>0.185</v>
      </c>
      <c r="S9" s="82">
        <v>0.185</v>
      </c>
      <c r="T9" s="82">
        <v>0.185</v>
      </c>
      <c r="U9" s="82">
        <v>0.19</v>
      </c>
      <c r="V9" s="82">
        <v>0.19</v>
      </c>
      <c r="W9" s="68">
        <v>0.19</v>
      </c>
    </row>
    <row r="10" spans="1:23" ht="35.1" customHeight="1" x14ac:dyDescent="0.25">
      <c r="A10" s="134"/>
      <c r="B10" s="20"/>
      <c r="C10" s="137"/>
      <c r="D10" s="139"/>
      <c r="E10" s="147"/>
      <c r="F10" s="144"/>
      <c r="G10" s="123"/>
      <c r="H10" s="124"/>
      <c r="I10" s="54"/>
      <c r="J10" s="124"/>
      <c r="K10" s="76" t="s">
        <v>7</v>
      </c>
      <c r="L10" s="78">
        <v>260</v>
      </c>
      <c r="M10" s="78">
        <v>370</v>
      </c>
      <c r="N10" s="78">
        <v>260</v>
      </c>
      <c r="O10" s="78">
        <v>293</v>
      </c>
      <c r="P10" s="78">
        <v>256</v>
      </c>
      <c r="Q10" s="78">
        <v>294</v>
      </c>
      <c r="R10" s="78">
        <v>358</v>
      </c>
      <c r="S10" s="78">
        <v>310</v>
      </c>
      <c r="T10" s="78">
        <v>180</v>
      </c>
      <c r="U10" s="78"/>
      <c r="V10" s="78"/>
      <c r="W10" s="53"/>
    </row>
    <row r="11" spans="1:23" ht="35.1" customHeight="1" x14ac:dyDescent="0.25">
      <c r="A11" s="135"/>
      <c r="B11" s="19"/>
      <c r="C11" s="138"/>
      <c r="D11" s="139"/>
      <c r="E11" s="148"/>
      <c r="F11" s="145"/>
      <c r="G11" s="129"/>
      <c r="H11" s="125"/>
      <c r="I11" s="54"/>
      <c r="J11" s="124"/>
      <c r="K11" s="76" t="s">
        <v>8</v>
      </c>
      <c r="L11" s="78">
        <v>1445</v>
      </c>
      <c r="M11" s="78">
        <v>1445</v>
      </c>
      <c r="N11" s="78">
        <v>1445</v>
      </c>
      <c r="O11" s="78">
        <v>1445</v>
      </c>
      <c r="P11" s="78">
        <v>1445</v>
      </c>
      <c r="Q11" s="78">
        <v>1445</v>
      </c>
      <c r="R11" s="78">
        <v>1445</v>
      </c>
      <c r="S11" s="78">
        <v>1445</v>
      </c>
      <c r="T11" s="78">
        <v>1445</v>
      </c>
      <c r="U11" s="78"/>
      <c r="V11" s="78"/>
      <c r="W11" s="53"/>
    </row>
    <row r="12" spans="1:23" ht="35.1" customHeight="1" x14ac:dyDescent="0.25">
      <c r="A12" s="133" t="s">
        <v>11</v>
      </c>
      <c r="B12" s="21"/>
      <c r="C12" s="136" t="s">
        <v>106</v>
      </c>
      <c r="D12" s="139" t="s">
        <v>9</v>
      </c>
      <c r="E12" s="126">
        <v>0.53</v>
      </c>
      <c r="F12" s="130">
        <f>HLOOKUP("CurrMnth",$L:$W,ROW(),FALSE)</f>
        <v>0.58125000000000004</v>
      </c>
      <c r="G12" s="122">
        <f>IFERROR((SUM(L14:W14)/SUM(L15:W15)),"")</f>
        <v>0.58819913952059</v>
      </c>
      <c r="H12" s="122">
        <f t="shared" si="0"/>
        <v>5.8199139520589971E-2</v>
      </c>
      <c r="I12" s="51"/>
      <c r="J12" s="124"/>
      <c r="K12" s="76" t="s">
        <v>6</v>
      </c>
      <c r="L12" s="77">
        <f t="shared" ref="L12:T12" si="2">L14/L15</f>
        <v>0.6</v>
      </c>
      <c r="M12" s="77">
        <f t="shared" si="2"/>
        <v>0.59116022099447518</v>
      </c>
      <c r="N12" s="77">
        <f t="shared" si="2"/>
        <v>0.54545454545454541</v>
      </c>
      <c r="O12" s="77">
        <f t="shared" si="2"/>
        <v>0.55154639175257736</v>
      </c>
      <c r="P12" s="77">
        <f t="shared" si="2"/>
        <v>0.66129032258064513</v>
      </c>
      <c r="Q12" s="77">
        <f t="shared" si="2"/>
        <v>0.57653061224489799</v>
      </c>
      <c r="R12" s="77">
        <f t="shared" si="2"/>
        <v>0.61581920903954801</v>
      </c>
      <c r="S12" s="77">
        <f t="shared" si="2"/>
        <v>0.57526881720430112</v>
      </c>
      <c r="T12" s="77">
        <f t="shared" si="2"/>
        <v>0.58125000000000004</v>
      </c>
      <c r="U12" s="77"/>
      <c r="V12" s="77"/>
      <c r="W12" s="58"/>
    </row>
    <row r="13" spans="1:23" ht="35.1" hidden="1" customHeight="1" x14ac:dyDescent="0.25">
      <c r="A13" s="134"/>
      <c r="B13" s="55"/>
      <c r="C13" s="137"/>
      <c r="D13" s="139"/>
      <c r="E13" s="127"/>
      <c r="F13" s="131"/>
      <c r="G13" s="123"/>
      <c r="H13" s="123"/>
      <c r="I13" s="51"/>
      <c r="J13" s="124"/>
      <c r="K13" s="76" t="s">
        <v>85</v>
      </c>
      <c r="L13" s="77">
        <v>0.53</v>
      </c>
      <c r="M13" s="77">
        <v>0.53</v>
      </c>
      <c r="N13" s="77">
        <v>0.53</v>
      </c>
      <c r="O13" s="77">
        <v>0.53</v>
      </c>
      <c r="P13" s="77">
        <v>0.53</v>
      </c>
      <c r="Q13" s="77">
        <v>0.53</v>
      </c>
      <c r="R13" s="77">
        <v>0.53</v>
      </c>
      <c r="S13" s="77">
        <v>0.53</v>
      </c>
      <c r="T13" s="77">
        <v>0.53</v>
      </c>
      <c r="U13" s="77">
        <v>0.53</v>
      </c>
      <c r="V13" s="77">
        <v>0.53</v>
      </c>
      <c r="W13" s="58">
        <v>0.53</v>
      </c>
    </row>
    <row r="14" spans="1:23" ht="35.1" customHeight="1" x14ac:dyDescent="0.25">
      <c r="A14" s="134"/>
      <c r="B14" s="20"/>
      <c r="C14" s="137"/>
      <c r="D14" s="139"/>
      <c r="E14" s="127"/>
      <c r="F14" s="131"/>
      <c r="G14" s="123"/>
      <c r="H14" s="124"/>
      <c r="I14" s="54"/>
      <c r="J14" s="124"/>
      <c r="K14" s="76" t="s">
        <v>7</v>
      </c>
      <c r="L14" s="78">
        <v>96</v>
      </c>
      <c r="M14" s="78">
        <v>107</v>
      </c>
      <c r="N14" s="78">
        <v>102</v>
      </c>
      <c r="O14" s="78">
        <v>107</v>
      </c>
      <c r="P14" s="78">
        <v>123</v>
      </c>
      <c r="Q14" s="78">
        <v>113</v>
      </c>
      <c r="R14" s="78">
        <v>109</v>
      </c>
      <c r="S14" s="78">
        <v>107</v>
      </c>
      <c r="T14" s="78">
        <v>93</v>
      </c>
      <c r="U14" s="78"/>
      <c r="V14" s="78"/>
      <c r="W14" s="53"/>
    </row>
    <row r="15" spans="1:23" ht="35.1" customHeight="1" x14ac:dyDescent="0.25">
      <c r="A15" s="135"/>
      <c r="B15" s="19"/>
      <c r="C15" s="138"/>
      <c r="D15" s="139"/>
      <c r="E15" s="128"/>
      <c r="F15" s="132"/>
      <c r="G15" s="129"/>
      <c r="H15" s="125"/>
      <c r="I15" s="54"/>
      <c r="J15" s="124"/>
      <c r="K15" s="76" t="s">
        <v>8</v>
      </c>
      <c r="L15" s="78">
        <v>160</v>
      </c>
      <c r="M15" s="78">
        <v>181</v>
      </c>
      <c r="N15" s="78">
        <v>187</v>
      </c>
      <c r="O15" s="78">
        <v>194</v>
      </c>
      <c r="P15" s="78">
        <v>186</v>
      </c>
      <c r="Q15" s="78">
        <v>196</v>
      </c>
      <c r="R15" s="78">
        <v>177</v>
      </c>
      <c r="S15" s="78">
        <v>186</v>
      </c>
      <c r="T15" s="78">
        <v>160</v>
      </c>
      <c r="U15" s="78"/>
      <c r="V15" s="78"/>
      <c r="W15" s="53"/>
    </row>
    <row r="16" spans="1:23" ht="35.1" customHeight="1" x14ac:dyDescent="0.25">
      <c r="A16" s="133" t="s">
        <v>12</v>
      </c>
      <c r="B16" s="21"/>
      <c r="C16" s="136" t="s">
        <v>107</v>
      </c>
      <c r="D16" s="139" t="s">
        <v>9</v>
      </c>
      <c r="E16" s="126">
        <v>0.75</v>
      </c>
      <c r="F16" s="130">
        <f>HLOOKUP("CurrMnth",$L:$W,ROW(),FALSE)</f>
        <v>0.99465240641711228</v>
      </c>
      <c r="G16" s="122">
        <f>IFERROR((SUM(L18:W18)/SUM(L19:W19)),"")</f>
        <v>0.9833601717659689</v>
      </c>
      <c r="H16" s="122">
        <f t="shared" si="0"/>
        <v>0.2333601717659689</v>
      </c>
      <c r="I16" s="51"/>
      <c r="J16" s="124"/>
      <c r="K16" s="76" t="s">
        <v>6</v>
      </c>
      <c r="L16" s="77">
        <f t="shared" ref="L16:T16" si="3">L18/L19</f>
        <v>0.98369565217391308</v>
      </c>
      <c r="M16" s="77">
        <f t="shared" si="3"/>
        <v>0.97979797979797978</v>
      </c>
      <c r="N16" s="77">
        <f t="shared" si="3"/>
        <v>0.98648648648648651</v>
      </c>
      <c r="O16" s="77">
        <f t="shared" si="3"/>
        <v>0.97468354430379744</v>
      </c>
      <c r="P16" s="77">
        <f t="shared" si="3"/>
        <v>0.97572815533980584</v>
      </c>
      <c r="Q16" s="77">
        <f t="shared" si="3"/>
        <v>0.9866071428571429</v>
      </c>
      <c r="R16" s="77">
        <f t="shared" si="3"/>
        <v>0.98984771573604058</v>
      </c>
      <c r="S16" s="77">
        <f t="shared" si="3"/>
        <v>0.98076923076923073</v>
      </c>
      <c r="T16" s="77">
        <f t="shared" si="3"/>
        <v>0.99465240641711228</v>
      </c>
      <c r="U16" s="77"/>
      <c r="V16" s="77"/>
      <c r="W16" s="58"/>
    </row>
    <row r="17" spans="1:23" ht="35.1" hidden="1" customHeight="1" x14ac:dyDescent="0.25">
      <c r="A17" s="134"/>
      <c r="B17" s="55"/>
      <c r="C17" s="137"/>
      <c r="D17" s="139"/>
      <c r="E17" s="127"/>
      <c r="F17" s="131"/>
      <c r="G17" s="123"/>
      <c r="H17" s="123"/>
      <c r="I17" s="51"/>
      <c r="J17" s="124"/>
      <c r="K17" s="76" t="s">
        <v>85</v>
      </c>
      <c r="L17" s="77">
        <v>0.75</v>
      </c>
      <c r="M17" s="77">
        <v>0.75</v>
      </c>
      <c r="N17" s="77">
        <v>0.75</v>
      </c>
      <c r="O17" s="77">
        <v>0.75</v>
      </c>
      <c r="P17" s="77">
        <v>0.75</v>
      </c>
      <c r="Q17" s="77">
        <v>0.75</v>
      </c>
      <c r="R17" s="77">
        <v>0.75</v>
      </c>
      <c r="S17" s="77">
        <v>0.75</v>
      </c>
      <c r="T17" s="77">
        <v>0.75</v>
      </c>
      <c r="U17" s="77">
        <v>0.75</v>
      </c>
      <c r="V17" s="77">
        <v>0.75</v>
      </c>
      <c r="W17" s="58">
        <v>0.75</v>
      </c>
    </row>
    <row r="18" spans="1:23" ht="35.1" customHeight="1" x14ac:dyDescent="0.25">
      <c r="A18" s="134"/>
      <c r="B18" s="20"/>
      <c r="C18" s="137"/>
      <c r="D18" s="139"/>
      <c r="E18" s="127"/>
      <c r="F18" s="131"/>
      <c r="G18" s="123"/>
      <c r="H18" s="124"/>
      <c r="I18" s="54"/>
      <c r="J18" s="124"/>
      <c r="K18" s="76" t="s">
        <v>7</v>
      </c>
      <c r="L18" s="78">
        <v>181</v>
      </c>
      <c r="M18" s="78">
        <v>194</v>
      </c>
      <c r="N18" s="78">
        <v>219</v>
      </c>
      <c r="O18" s="78">
        <v>231</v>
      </c>
      <c r="P18" s="78">
        <v>201</v>
      </c>
      <c r="Q18" s="78">
        <v>221</v>
      </c>
      <c r="R18" s="78">
        <v>195</v>
      </c>
      <c r="S18" s="78">
        <v>204</v>
      </c>
      <c r="T18" s="78">
        <v>186</v>
      </c>
      <c r="U18" s="78"/>
      <c r="V18" s="78"/>
      <c r="W18" s="53"/>
    </row>
    <row r="19" spans="1:23" ht="35.1" customHeight="1" x14ac:dyDescent="0.25">
      <c r="A19" s="135"/>
      <c r="B19" s="19"/>
      <c r="C19" s="138"/>
      <c r="D19" s="139"/>
      <c r="E19" s="128"/>
      <c r="F19" s="132"/>
      <c r="G19" s="129"/>
      <c r="H19" s="125"/>
      <c r="I19" s="54"/>
      <c r="J19" s="124"/>
      <c r="K19" s="76" t="s">
        <v>8</v>
      </c>
      <c r="L19" s="78">
        <v>184</v>
      </c>
      <c r="M19" s="78">
        <v>198</v>
      </c>
      <c r="N19" s="78">
        <v>222</v>
      </c>
      <c r="O19" s="78">
        <v>237</v>
      </c>
      <c r="P19" s="78">
        <v>206</v>
      </c>
      <c r="Q19" s="78">
        <v>224</v>
      </c>
      <c r="R19" s="78">
        <v>197</v>
      </c>
      <c r="S19" s="78">
        <v>208</v>
      </c>
      <c r="T19" s="78">
        <v>187</v>
      </c>
      <c r="U19" s="78"/>
      <c r="V19" s="78"/>
      <c r="W19" s="53"/>
    </row>
    <row r="20" spans="1:23" ht="35.1" customHeight="1" x14ac:dyDescent="0.25">
      <c r="A20" s="133" t="s">
        <v>13</v>
      </c>
      <c r="B20" s="21"/>
      <c r="C20" s="136" t="s">
        <v>108</v>
      </c>
      <c r="D20" s="139" t="s">
        <v>9</v>
      </c>
      <c r="E20" s="126">
        <v>0.95</v>
      </c>
      <c r="F20" s="130">
        <f>HLOOKUP("CurrMnth",$L:$W,ROW(),FALSE)</f>
        <v>1</v>
      </c>
      <c r="G20" s="122">
        <f>IFERROR((SUM(L22:W22)/SUM(L23:W23)),"")</f>
        <v>0.9967793880837359</v>
      </c>
      <c r="H20" s="122">
        <f t="shared" si="0"/>
        <v>4.677938808373594E-2</v>
      </c>
      <c r="I20" s="51"/>
      <c r="J20" s="124"/>
      <c r="K20" s="76" t="s">
        <v>6</v>
      </c>
      <c r="L20" s="77">
        <f t="shared" ref="L20:T20" si="4">L22/L23</f>
        <v>0.99456521739130432</v>
      </c>
      <c r="M20" s="77">
        <f t="shared" si="4"/>
        <v>1</v>
      </c>
      <c r="N20" s="77">
        <f t="shared" si="4"/>
        <v>0.99549549549549554</v>
      </c>
      <c r="O20" s="77">
        <f t="shared" si="4"/>
        <v>0.9831223628691983</v>
      </c>
      <c r="P20" s="77">
        <f t="shared" si="4"/>
        <v>1</v>
      </c>
      <c r="Q20" s="77">
        <f t="shared" si="4"/>
        <v>1</v>
      </c>
      <c r="R20" s="77">
        <f t="shared" si="4"/>
        <v>1</v>
      </c>
      <c r="S20" s="77">
        <f t="shared" si="4"/>
        <v>1</v>
      </c>
      <c r="T20" s="77">
        <f t="shared" si="4"/>
        <v>1</v>
      </c>
      <c r="U20" s="77"/>
      <c r="V20" s="77"/>
      <c r="W20" s="58"/>
    </row>
    <row r="21" spans="1:23" ht="35.1" hidden="1" customHeight="1" x14ac:dyDescent="0.25">
      <c r="A21" s="134"/>
      <c r="B21" s="55"/>
      <c r="C21" s="137"/>
      <c r="D21" s="139"/>
      <c r="E21" s="127"/>
      <c r="F21" s="131"/>
      <c r="G21" s="123"/>
      <c r="H21" s="123"/>
      <c r="I21" s="51"/>
      <c r="J21" s="124"/>
      <c r="K21" s="76" t="s">
        <v>85</v>
      </c>
      <c r="L21" s="77">
        <v>0.95</v>
      </c>
      <c r="M21" s="77">
        <v>0.95</v>
      </c>
      <c r="N21" s="77">
        <v>0.95</v>
      </c>
      <c r="O21" s="77">
        <v>0.95</v>
      </c>
      <c r="P21" s="77">
        <v>0.95</v>
      </c>
      <c r="Q21" s="77">
        <v>0.95</v>
      </c>
      <c r="R21" s="77">
        <v>0.95</v>
      </c>
      <c r="S21" s="77">
        <v>0.95</v>
      </c>
      <c r="T21" s="77">
        <v>0.95</v>
      </c>
      <c r="U21" s="77">
        <v>0.95</v>
      </c>
      <c r="V21" s="77">
        <v>0.95</v>
      </c>
      <c r="W21" s="58">
        <v>0.95</v>
      </c>
    </row>
    <row r="22" spans="1:23" ht="35.1" customHeight="1" x14ac:dyDescent="0.25">
      <c r="A22" s="134"/>
      <c r="B22" s="20"/>
      <c r="C22" s="137"/>
      <c r="D22" s="139"/>
      <c r="E22" s="127"/>
      <c r="F22" s="131"/>
      <c r="G22" s="123"/>
      <c r="H22" s="124"/>
      <c r="I22" s="54"/>
      <c r="J22" s="124"/>
      <c r="K22" s="76" t="s">
        <v>7</v>
      </c>
      <c r="L22" s="78">
        <v>183</v>
      </c>
      <c r="M22" s="78">
        <v>198</v>
      </c>
      <c r="N22" s="78">
        <v>221</v>
      </c>
      <c r="O22" s="78">
        <v>233</v>
      </c>
      <c r="P22" s="78">
        <v>206</v>
      </c>
      <c r="Q22" s="78">
        <v>224</v>
      </c>
      <c r="R22" s="78">
        <v>197</v>
      </c>
      <c r="S22" s="78">
        <v>208</v>
      </c>
      <c r="T22" s="78">
        <v>187</v>
      </c>
      <c r="U22" s="78"/>
      <c r="V22" s="78"/>
      <c r="W22" s="53"/>
    </row>
    <row r="23" spans="1:23" ht="35.1" customHeight="1" x14ac:dyDescent="0.25">
      <c r="A23" s="135"/>
      <c r="B23" s="19"/>
      <c r="C23" s="138"/>
      <c r="D23" s="139"/>
      <c r="E23" s="128"/>
      <c r="F23" s="132"/>
      <c r="G23" s="129"/>
      <c r="H23" s="125"/>
      <c r="I23" s="51"/>
      <c r="J23" s="125"/>
      <c r="K23" s="76" t="s">
        <v>8</v>
      </c>
      <c r="L23" s="78">
        <v>184</v>
      </c>
      <c r="M23" s="78">
        <v>198</v>
      </c>
      <c r="N23" s="78">
        <v>222</v>
      </c>
      <c r="O23" s="78">
        <v>237</v>
      </c>
      <c r="P23" s="78">
        <v>206</v>
      </c>
      <c r="Q23" s="78">
        <v>224</v>
      </c>
      <c r="R23" s="78">
        <v>197</v>
      </c>
      <c r="S23" s="78">
        <v>208</v>
      </c>
      <c r="T23" s="78">
        <v>187</v>
      </c>
      <c r="U23" s="78"/>
      <c r="V23" s="78"/>
      <c r="W23" s="53"/>
    </row>
    <row r="24" spans="1:23" x14ac:dyDescent="0.25">
      <c r="A24" s="14"/>
      <c r="B24" s="20"/>
      <c r="C24" s="43"/>
      <c r="D24" s="13"/>
      <c r="E24" s="44"/>
      <c r="F24" s="16"/>
      <c r="G24" s="15"/>
      <c r="H24" s="15"/>
      <c r="I24" s="52"/>
      <c r="J24" s="15"/>
      <c r="K24" s="66"/>
      <c r="L24" s="6"/>
      <c r="M24" s="6"/>
      <c r="N24" s="6"/>
      <c r="O24" s="6"/>
      <c r="P24" s="6"/>
      <c r="Q24" s="6"/>
      <c r="R24" s="6"/>
      <c r="S24" s="6"/>
      <c r="T24" s="6"/>
      <c r="U24" s="6"/>
      <c r="V24" s="6"/>
      <c r="W24" s="6"/>
    </row>
    <row r="25" spans="1:23" x14ac:dyDescent="0.25">
      <c r="C25" s="74"/>
      <c r="D25" s="74"/>
      <c r="E25" s="74"/>
      <c r="F25" s="75"/>
      <c r="G25" s="74"/>
      <c r="H25" s="74"/>
      <c r="I25" s="74"/>
      <c r="J25" s="74"/>
    </row>
    <row r="26" spans="1:23" x14ac:dyDescent="0.25">
      <c r="C26" s="74"/>
      <c r="D26" s="74"/>
      <c r="E26" s="74"/>
      <c r="F26" s="75"/>
      <c r="G26" s="74"/>
      <c r="H26" s="74"/>
      <c r="I26" s="74"/>
      <c r="J26" s="74"/>
    </row>
    <row r="27" spans="1:23" x14ac:dyDescent="0.25">
      <c r="C27" s="74"/>
      <c r="D27" s="74"/>
      <c r="E27" s="74"/>
      <c r="F27" s="75"/>
      <c r="G27" s="74"/>
      <c r="H27" s="74"/>
      <c r="I27" s="74"/>
      <c r="J27" s="74"/>
    </row>
    <row r="28" spans="1:23" x14ac:dyDescent="0.25">
      <c r="C28" s="74"/>
      <c r="D28" s="74"/>
      <c r="E28" s="74"/>
      <c r="F28" s="75"/>
      <c r="G28" s="74"/>
      <c r="H28" s="74"/>
      <c r="I28" s="74"/>
      <c r="J28" s="74"/>
    </row>
    <row r="29" spans="1:23" x14ac:dyDescent="0.25">
      <c r="C29" s="74"/>
      <c r="D29" s="74"/>
      <c r="E29" s="74"/>
      <c r="F29" s="75"/>
      <c r="G29" s="74"/>
      <c r="H29" s="74"/>
      <c r="I29" s="74"/>
      <c r="J29" s="74"/>
    </row>
    <row r="30" spans="1:23" x14ac:dyDescent="0.25">
      <c r="C30" s="74"/>
      <c r="D30" s="74"/>
      <c r="E30" s="74"/>
      <c r="F30" s="75"/>
      <c r="G30" s="74"/>
      <c r="H30" s="74"/>
      <c r="I30" s="74"/>
      <c r="J30" s="74"/>
    </row>
    <row r="31" spans="1:23" x14ac:dyDescent="0.25">
      <c r="C31" s="74"/>
      <c r="D31" s="74"/>
      <c r="E31" s="74"/>
      <c r="F31" s="75"/>
      <c r="G31" s="74"/>
      <c r="H31" s="74"/>
      <c r="I31" s="74"/>
      <c r="J31" s="74"/>
    </row>
    <row r="32" spans="1:23" x14ac:dyDescent="0.25">
      <c r="C32" s="74"/>
      <c r="D32" s="74"/>
      <c r="E32" s="74"/>
      <c r="F32" s="75"/>
      <c r="G32" s="74"/>
      <c r="H32" s="74"/>
      <c r="I32" s="74"/>
      <c r="J32" s="74"/>
    </row>
    <row r="33" spans="3:10" x14ac:dyDescent="0.25">
      <c r="C33" s="74"/>
      <c r="D33" s="74"/>
      <c r="E33" s="74"/>
      <c r="F33" s="75"/>
      <c r="G33" s="74"/>
      <c r="H33" s="74"/>
      <c r="I33" s="74"/>
      <c r="J33" s="74"/>
    </row>
    <row r="34" spans="3:10" x14ac:dyDescent="0.25">
      <c r="C34" s="74"/>
      <c r="D34" s="74"/>
      <c r="E34" s="74"/>
      <c r="F34" s="75"/>
      <c r="G34" s="74"/>
      <c r="H34" s="74"/>
      <c r="I34" s="74"/>
      <c r="J34" s="74"/>
    </row>
    <row r="35" spans="3:10" x14ac:dyDescent="0.25">
      <c r="C35" s="74"/>
      <c r="D35" s="74"/>
      <c r="E35" s="74"/>
      <c r="F35" s="75"/>
      <c r="G35" s="74"/>
      <c r="H35" s="74"/>
      <c r="I35" s="74"/>
      <c r="J35" s="74"/>
    </row>
    <row r="36" spans="3:10" x14ac:dyDescent="0.25">
      <c r="C36" s="74"/>
      <c r="D36" s="74"/>
      <c r="E36" s="74"/>
      <c r="F36" s="75"/>
      <c r="G36" s="74"/>
      <c r="H36" s="74"/>
      <c r="I36" s="74"/>
      <c r="J36" s="74"/>
    </row>
    <row r="37" spans="3:10" x14ac:dyDescent="0.25">
      <c r="C37" s="74"/>
      <c r="D37" s="74"/>
      <c r="E37" s="74"/>
      <c r="F37" s="75"/>
      <c r="G37" s="74"/>
      <c r="H37" s="74"/>
      <c r="I37" s="74"/>
      <c r="J37" s="74"/>
    </row>
    <row r="38" spans="3:10" x14ac:dyDescent="0.25">
      <c r="C38" s="74"/>
      <c r="D38" s="74"/>
      <c r="E38" s="74"/>
      <c r="F38" s="75"/>
      <c r="G38" s="74"/>
      <c r="H38" s="74"/>
      <c r="I38" s="74"/>
      <c r="J38" s="74"/>
    </row>
    <row r="39" spans="3:10" x14ac:dyDescent="0.25">
      <c r="C39" s="74"/>
      <c r="D39" s="74"/>
      <c r="E39" s="74"/>
      <c r="F39" s="75"/>
      <c r="G39" s="74"/>
      <c r="H39" s="74"/>
      <c r="I39" s="74"/>
      <c r="J39" s="74"/>
    </row>
    <row r="40" spans="3:10" x14ac:dyDescent="0.25">
      <c r="C40" s="74"/>
      <c r="D40" s="74"/>
      <c r="E40" s="74"/>
      <c r="F40" s="75"/>
      <c r="G40" s="74"/>
      <c r="H40" s="74"/>
      <c r="I40" s="74"/>
      <c r="J40" s="74"/>
    </row>
    <row r="41" spans="3:10" x14ac:dyDescent="0.25">
      <c r="C41" s="74"/>
      <c r="D41" s="74"/>
      <c r="E41" s="74"/>
      <c r="F41" s="75"/>
      <c r="G41" s="74"/>
      <c r="H41" s="74"/>
      <c r="I41" s="74"/>
      <c r="J41" s="74"/>
    </row>
    <row r="42" spans="3:10" x14ac:dyDescent="0.25">
      <c r="C42" s="74"/>
      <c r="D42" s="74"/>
      <c r="E42" s="74"/>
      <c r="F42" s="75"/>
      <c r="G42" s="74"/>
      <c r="H42" s="74"/>
      <c r="I42" s="74"/>
      <c r="J42" s="74"/>
    </row>
    <row r="43" spans="3:10" x14ac:dyDescent="0.25">
      <c r="C43" s="74"/>
      <c r="D43" s="74"/>
      <c r="E43" s="74"/>
      <c r="F43" s="75"/>
      <c r="G43" s="74"/>
      <c r="H43" s="74"/>
      <c r="I43" s="74"/>
      <c r="J43" s="74"/>
    </row>
    <row r="44" spans="3:10" x14ac:dyDescent="0.25">
      <c r="C44" s="74"/>
      <c r="D44" s="74"/>
      <c r="E44" s="74"/>
      <c r="F44" s="75"/>
      <c r="G44" s="74"/>
      <c r="H44" s="74"/>
      <c r="I44" s="74"/>
      <c r="J44" s="74"/>
    </row>
    <row r="45" spans="3:10" x14ac:dyDescent="0.25">
      <c r="C45" s="74"/>
      <c r="D45" s="74"/>
      <c r="E45" s="74"/>
      <c r="F45" s="75"/>
      <c r="G45" s="74"/>
      <c r="H45" s="74"/>
      <c r="I45" s="74"/>
      <c r="J45" s="74"/>
    </row>
    <row r="46" spans="3:10" x14ac:dyDescent="0.25">
      <c r="C46" s="74"/>
      <c r="D46" s="74"/>
      <c r="E46" s="74"/>
      <c r="F46" s="75"/>
      <c r="G46" s="74"/>
      <c r="H46" s="74"/>
      <c r="I46" s="74"/>
      <c r="J46" s="74"/>
    </row>
    <row r="47" spans="3:10" x14ac:dyDescent="0.25">
      <c r="C47" s="74"/>
      <c r="D47" s="74"/>
      <c r="E47" s="74"/>
      <c r="F47" s="75"/>
      <c r="G47" s="74"/>
      <c r="H47" s="74"/>
      <c r="I47" s="74"/>
      <c r="J47" s="74"/>
    </row>
    <row r="48" spans="3:10" x14ac:dyDescent="0.25">
      <c r="C48" s="74"/>
      <c r="D48" s="74"/>
      <c r="E48" s="74"/>
      <c r="F48" s="75"/>
      <c r="G48" s="74"/>
      <c r="H48" s="74"/>
      <c r="I48" s="74"/>
      <c r="J48" s="74"/>
    </row>
    <row r="49" spans="3:10" x14ac:dyDescent="0.25">
      <c r="C49" s="74"/>
      <c r="D49" s="74"/>
      <c r="E49" s="74"/>
      <c r="F49" s="75"/>
      <c r="G49" s="74"/>
      <c r="H49" s="74"/>
      <c r="I49" s="74"/>
      <c r="J49" s="74"/>
    </row>
    <row r="50" spans="3:10" x14ac:dyDescent="0.25">
      <c r="C50" s="74"/>
      <c r="D50" s="74"/>
      <c r="E50" s="74"/>
      <c r="F50" s="75"/>
      <c r="G50" s="74"/>
      <c r="H50" s="74"/>
      <c r="I50" s="74"/>
      <c r="J50" s="74"/>
    </row>
    <row r="51" spans="3:10" x14ac:dyDescent="0.25">
      <c r="C51" s="74"/>
      <c r="D51" s="74"/>
      <c r="E51" s="74"/>
      <c r="F51" s="75"/>
      <c r="G51" s="74"/>
      <c r="H51" s="74"/>
      <c r="I51" s="74"/>
      <c r="J51" s="74"/>
    </row>
    <row r="52" spans="3:10" x14ac:dyDescent="0.25">
      <c r="C52" s="74"/>
      <c r="D52" s="74"/>
      <c r="E52" s="74"/>
      <c r="F52" s="75"/>
      <c r="G52" s="74"/>
      <c r="H52" s="74"/>
      <c r="I52" s="74"/>
      <c r="J52" s="74"/>
    </row>
    <row r="53" spans="3:10" x14ac:dyDescent="0.25">
      <c r="C53" s="74"/>
      <c r="D53" s="74"/>
      <c r="E53" s="74"/>
      <c r="F53" s="75"/>
      <c r="G53" s="74"/>
      <c r="H53" s="74"/>
      <c r="I53" s="74"/>
      <c r="J53" s="74"/>
    </row>
    <row r="54" spans="3:10" x14ac:dyDescent="0.25">
      <c r="C54" s="74"/>
      <c r="D54" s="74"/>
      <c r="E54" s="74"/>
      <c r="F54" s="75"/>
      <c r="G54" s="74"/>
      <c r="H54" s="74"/>
      <c r="I54" s="74"/>
      <c r="J54" s="74"/>
    </row>
    <row r="55" spans="3:10" x14ac:dyDescent="0.25">
      <c r="C55" s="74"/>
      <c r="D55" s="74"/>
      <c r="E55" s="74"/>
      <c r="F55" s="75"/>
      <c r="G55" s="74"/>
      <c r="H55" s="74"/>
      <c r="I55" s="74"/>
      <c r="J55" s="74"/>
    </row>
    <row r="56" spans="3:10" x14ac:dyDescent="0.25">
      <c r="C56" s="74"/>
      <c r="D56" s="74"/>
      <c r="E56" s="74"/>
      <c r="F56" s="75"/>
      <c r="G56" s="74"/>
      <c r="H56" s="74"/>
      <c r="I56" s="74"/>
      <c r="J56" s="74"/>
    </row>
    <row r="57" spans="3:10" x14ac:dyDescent="0.25">
      <c r="C57" s="74"/>
      <c r="D57" s="74"/>
      <c r="E57" s="74"/>
      <c r="F57" s="75"/>
      <c r="G57" s="74"/>
      <c r="H57" s="74"/>
      <c r="I57" s="74"/>
      <c r="J57" s="74"/>
    </row>
    <row r="58" spans="3:10" x14ac:dyDescent="0.25">
      <c r="C58" s="74"/>
      <c r="D58" s="74"/>
      <c r="E58" s="74"/>
      <c r="F58" s="75"/>
      <c r="G58" s="74"/>
      <c r="H58" s="74"/>
      <c r="I58" s="74"/>
      <c r="J58" s="74"/>
    </row>
    <row r="59" spans="3:10" x14ac:dyDescent="0.25">
      <c r="C59" s="74"/>
      <c r="D59" s="74"/>
      <c r="E59" s="74"/>
      <c r="F59" s="75"/>
      <c r="G59" s="74"/>
      <c r="H59" s="74"/>
      <c r="I59" s="74"/>
      <c r="J59" s="74"/>
    </row>
    <row r="60" spans="3:10" x14ac:dyDescent="0.25">
      <c r="C60" s="74"/>
      <c r="D60" s="74"/>
      <c r="E60" s="74"/>
      <c r="F60" s="75"/>
      <c r="G60" s="74"/>
      <c r="H60" s="74"/>
      <c r="I60" s="74"/>
      <c r="J60" s="74"/>
    </row>
    <row r="61" spans="3:10" x14ac:dyDescent="0.25">
      <c r="C61" s="74"/>
      <c r="D61" s="74"/>
      <c r="E61" s="74"/>
      <c r="F61" s="75"/>
      <c r="G61" s="74"/>
      <c r="H61" s="74"/>
      <c r="I61" s="74"/>
      <c r="J61" s="74"/>
    </row>
    <row r="62" spans="3:10" x14ac:dyDescent="0.25">
      <c r="C62" s="74"/>
      <c r="D62" s="74"/>
      <c r="E62" s="74"/>
      <c r="F62" s="75"/>
      <c r="G62" s="74"/>
      <c r="H62" s="74"/>
      <c r="I62" s="74"/>
      <c r="J62" s="74"/>
    </row>
    <row r="63" spans="3:10" x14ac:dyDescent="0.25">
      <c r="C63" s="74"/>
      <c r="D63" s="74"/>
      <c r="E63" s="74"/>
      <c r="F63" s="75"/>
      <c r="G63" s="74"/>
      <c r="H63" s="74"/>
      <c r="I63" s="74"/>
      <c r="J63" s="74"/>
    </row>
    <row r="64" spans="3:10" x14ac:dyDescent="0.25">
      <c r="C64" s="74"/>
      <c r="D64" s="74"/>
      <c r="E64" s="74"/>
      <c r="F64" s="75"/>
      <c r="G64" s="74"/>
      <c r="H64" s="74"/>
      <c r="I64" s="74"/>
      <c r="J64" s="74"/>
    </row>
    <row r="65" spans="3:10" x14ac:dyDescent="0.25">
      <c r="C65" s="74"/>
      <c r="D65" s="74"/>
      <c r="E65" s="74"/>
      <c r="F65" s="75"/>
      <c r="G65" s="74"/>
      <c r="H65" s="74"/>
      <c r="I65" s="74"/>
      <c r="J65" s="74"/>
    </row>
    <row r="66" spans="3:10" x14ac:dyDescent="0.25">
      <c r="C66" s="74"/>
      <c r="D66" s="74"/>
      <c r="E66" s="74"/>
      <c r="F66" s="75"/>
      <c r="G66" s="74"/>
      <c r="H66" s="74"/>
      <c r="I66" s="74"/>
      <c r="J66" s="74"/>
    </row>
    <row r="67" spans="3:10" x14ac:dyDescent="0.25">
      <c r="C67" s="74"/>
      <c r="D67" s="74"/>
      <c r="E67" s="74"/>
      <c r="F67" s="75"/>
      <c r="G67" s="74"/>
      <c r="H67" s="74"/>
      <c r="I67" s="74"/>
      <c r="J67" s="74"/>
    </row>
    <row r="68" spans="3:10" x14ac:dyDescent="0.25">
      <c r="C68" s="74"/>
      <c r="D68" s="74"/>
      <c r="E68" s="74"/>
      <c r="F68" s="75"/>
      <c r="G68" s="74"/>
      <c r="H68" s="74"/>
      <c r="I68" s="74"/>
      <c r="J68" s="74"/>
    </row>
    <row r="69" spans="3:10" x14ac:dyDescent="0.25">
      <c r="C69" s="74"/>
      <c r="D69" s="74"/>
      <c r="E69" s="74"/>
      <c r="F69" s="75"/>
      <c r="G69" s="74"/>
      <c r="H69" s="74"/>
      <c r="I69" s="74"/>
      <c r="J69" s="74"/>
    </row>
    <row r="70" spans="3:10" x14ac:dyDescent="0.25">
      <c r="C70" s="74"/>
      <c r="D70" s="74"/>
      <c r="E70" s="74"/>
      <c r="F70" s="75"/>
      <c r="G70" s="74"/>
      <c r="H70" s="74"/>
      <c r="I70" s="74"/>
      <c r="J70" s="74"/>
    </row>
    <row r="71" spans="3:10" x14ac:dyDescent="0.25">
      <c r="C71" s="74"/>
      <c r="D71" s="74"/>
      <c r="E71" s="74"/>
      <c r="F71" s="75"/>
      <c r="G71" s="74"/>
      <c r="H71" s="74"/>
      <c r="I71" s="74"/>
      <c r="J71" s="74"/>
    </row>
    <row r="72" spans="3:10" x14ac:dyDescent="0.25">
      <c r="C72" s="74"/>
      <c r="D72" s="74"/>
      <c r="E72" s="74"/>
      <c r="F72" s="75"/>
      <c r="G72" s="74"/>
      <c r="H72" s="74"/>
      <c r="I72" s="74"/>
      <c r="J72" s="74"/>
    </row>
    <row r="73" spans="3:10" x14ac:dyDescent="0.25">
      <c r="C73" s="74"/>
      <c r="D73" s="74"/>
      <c r="E73" s="74"/>
      <c r="F73" s="75"/>
      <c r="G73" s="74"/>
      <c r="H73" s="74"/>
      <c r="I73" s="74"/>
      <c r="J73" s="74"/>
    </row>
    <row r="74" spans="3:10" x14ac:dyDescent="0.25">
      <c r="C74" s="74"/>
      <c r="D74" s="74"/>
      <c r="E74" s="74"/>
      <c r="F74" s="75"/>
      <c r="G74" s="74"/>
      <c r="H74" s="74"/>
      <c r="I74" s="74"/>
      <c r="J74" s="74"/>
    </row>
    <row r="75" spans="3:10" x14ac:dyDescent="0.25">
      <c r="C75" s="74"/>
      <c r="D75" s="74"/>
      <c r="E75" s="74"/>
      <c r="F75" s="75"/>
      <c r="G75" s="74"/>
      <c r="H75" s="74"/>
      <c r="I75" s="74"/>
      <c r="J75" s="74"/>
    </row>
    <row r="76" spans="3:10" x14ac:dyDescent="0.25">
      <c r="C76" s="74"/>
      <c r="D76" s="74"/>
      <c r="E76" s="74"/>
      <c r="F76" s="75"/>
      <c r="G76" s="74"/>
      <c r="H76" s="74"/>
      <c r="I76" s="74"/>
      <c r="J76" s="74"/>
    </row>
    <row r="77" spans="3:10" x14ac:dyDescent="0.25">
      <c r="C77" s="74"/>
      <c r="D77" s="74"/>
      <c r="E77" s="74"/>
      <c r="F77" s="75"/>
      <c r="G77" s="74"/>
      <c r="H77" s="74"/>
      <c r="I77" s="74"/>
      <c r="J77" s="74"/>
    </row>
    <row r="78" spans="3:10" x14ac:dyDescent="0.25">
      <c r="C78" s="74"/>
      <c r="D78" s="74"/>
      <c r="E78" s="74"/>
      <c r="F78" s="75"/>
      <c r="G78" s="74"/>
      <c r="H78" s="74"/>
      <c r="I78" s="74"/>
      <c r="J78" s="74"/>
    </row>
    <row r="79" spans="3:10" x14ac:dyDescent="0.25">
      <c r="C79" s="74"/>
      <c r="D79" s="74"/>
      <c r="E79" s="74"/>
      <c r="F79" s="75"/>
      <c r="G79" s="74"/>
      <c r="H79" s="74"/>
      <c r="I79" s="74"/>
      <c r="J79" s="74"/>
    </row>
    <row r="80" spans="3:10" x14ac:dyDescent="0.25">
      <c r="C80" s="74"/>
      <c r="D80" s="74"/>
      <c r="E80" s="74"/>
      <c r="F80" s="75"/>
      <c r="G80" s="74"/>
      <c r="H80" s="74"/>
      <c r="I80" s="74"/>
      <c r="J80" s="74"/>
    </row>
    <row r="81" spans="3:10" x14ac:dyDescent="0.25">
      <c r="C81" s="74"/>
      <c r="D81" s="74"/>
      <c r="E81" s="74"/>
      <c r="F81" s="75"/>
      <c r="G81" s="74"/>
      <c r="H81" s="74"/>
      <c r="I81" s="74"/>
      <c r="J81" s="74"/>
    </row>
    <row r="82" spans="3:10" x14ac:dyDescent="0.25">
      <c r="C82" s="74"/>
      <c r="D82" s="74"/>
      <c r="E82" s="74"/>
      <c r="F82" s="75"/>
      <c r="G82" s="74"/>
      <c r="H82" s="74"/>
      <c r="I82" s="74"/>
      <c r="J82" s="74"/>
    </row>
    <row r="83" spans="3:10" x14ac:dyDescent="0.25">
      <c r="C83" s="74"/>
      <c r="D83" s="74"/>
      <c r="E83" s="74"/>
      <c r="F83" s="75"/>
      <c r="G83" s="74"/>
      <c r="H83" s="74"/>
      <c r="I83" s="74"/>
      <c r="J83" s="74"/>
    </row>
    <row r="84" spans="3:10" x14ac:dyDescent="0.25">
      <c r="C84" s="74"/>
      <c r="D84" s="74"/>
      <c r="E84" s="74"/>
      <c r="F84" s="75"/>
      <c r="G84" s="74"/>
      <c r="H84" s="74"/>
      <c r="I84" s="74"/>
      <c r="J84" s="74"/>
    </row>
    <row r="85" spans="3:10" x14ac:dyDescent="0.25">
      <c r="C85" s="74"/>
      <c r="D85" s="74"/>
      <c r="E85" s="74"/>
      <c r="F85" s="75"/>
      <c r="G85" s="74"/>
      <c r="H85" s="74"/>
      <c r="I85" s="74"/>
      <c r="J85" s="74"/>
    </row>
    <row r="86" spans="3:10" x14ac:dyDescent="0.25">
      <c r="C86" s="74"/>
      <c r="D86" s="74"/>
      <c r="E86" s="74"/>
      <c r="F86" s="75"/>
      <c r="G86" s="74"/>
      <c r="H86" s="74"/>
      <c r="I86" s="74"/>
      <c r="J86" s="74"/>
    </row>
    <row r="87" spans="3:10" x14ac:dyDescent="0.25">
      <c r="C87" s="74"/>
      <c r="D87" s="74"/>
      <c r="E87" s="74"/>
      <c r="F87" s="75"/>
      <c r="G87" s="74"/>
      <c r="H87" s="74"/>
      <c r="I87" s="74"/>
      <c r="J87" s="74"/>
    </row>
    <row r="88" spans="3:10" x14ac:dyDescent="0.25">
      <c r="C88" s="74"/>
      <c r="D88" s="74"/>
      <c r="E88" s="74"/>
      <c r="F88" s="75"/>
      <c r="G88" s="74"/>
      <c r="H88" s="74"/>
      <c r="I88" s="74"/>
      <c r="J88" s="74"/>
    </row>
    <row r="89" spans="3:10" x14ac:dyDescent="0.25">
      <c r="C89" s="74"/>
      <c r="D89" s="74"/>
      <c r="E89" s="74"/>
      <c r="F89" s="75"/>
      <c r="G89" s="74"/>
      <c r="H89" s="74"/>
      <c r="I89" s="74"/>
      <c r="J89" s="74"/>
    </row>
    <row r="90" spans="3:10" x14ac:dyDescent="0.25">
      <c r="C90" s="74"/>
      <c r="D90" s="74"/>
      <c r="E90" s="74"/>
      <c r="F90" s="75"/>
      <c r="G90" s="74"/>
      <c r="H90" s="74"/>
      <c r="I90" s="74"/>
      <c r="J90" s="74"/>
    </row>
    <row r="91" spans="3:10" x14ac:dyDescent="0.25">
      <c r="C91" s="74"/>
      <c r="D91" s="74"/>
      <c r="E91" s="74"/>
      <c r="F91" s="75"/>
      <c r="G91" s="74"/>
      <c r="H91" s="74"/>
      <c r="I91" s="74"/>
      <c r="J91" s="74"/>
    </row>
    <row r="92" spans="3:10" x14ac:dyDescent="0.25">
      <c r="C92" s="74"/>
      <c r="D92" s="74"/>
      <c r="E92" s="74"/>
      <c r="F92" s="75"/>
      <c r="G92" s="74"/>
      <c r="H92" s="74"/>
      <c r="I92" s="74"/>
      <c r="J92" s="74"/>
    </row>
    <row r="93" spans="3:10" x14ac:dyDescent="0.25">
      <c r="C93" s="74"/>
      <c r="D93" s="74"/>
      <c r="E93" s="74"/>
      <c r="F93" s="75"/>
      <c r="G93" s="74"/>
      <c r="H93" s="74"/>
      <c r="I93" s="74"/>
      <c r="J93" s="74"/>
    </row>
    <row r="94" spans="3:10" x14ac:dyDescent="0.25">
      <c r="C94" s="74"/>
      <c r="D94" s="74"/>
      <c r="E94" s="74"/>
      <c r="F94" s="75"/>
      <c r="G94" s="74"/>
      <c r="H94" s="74"/>
      <c r="I94" s="74"/>
      <c r="J94" s="74"/>
    </row>
    <row r="95" spans="3:10" x14ac:dyDescent="0.25">
      <c r="C95" s="74"/>
      <c r="D95" s="74"/>
      <c r="E95" s="74"/>
      <c r="F95" s="75"/>
      <c r="G95" s="74"/>
      <c r="H95" s="74"/>
      <c r="I95" s="74"/>
      <c r="J95" s="74"/>
    </row>
    <row r="96" spans="3:10" x14ac:dyDescent="0.25">
      <c r="C96" s="74"/>
      <c r="D96" s="74"/>
      <c r="E96" s="74"/>
      <c r="F96" s="75"/>
      <c r="G96" s="74"/>
      <c r="H96" s="74"/>
      <c r="I96" s="74"/>
      <c r="J96" s="74"/>
    </row>
    <row r="97" spans="3:10" x14ac:dyDescent="0.25">
      <c r="C97" s="74"/>
      <c r="D97" s="74"/>
      <c r="E97" s="74"/>
      <c r="F97" s="75"/>
      <c r="G97" s="74"/>
      <c r="H97" s="74"/>
      <c r="I97" s="74"/>
      <c r="J97" s="74"/>
    </row>
    <row r="98" spans="3:10" x14ac:dyDescent="0.25">
      <c r="C98" s="74"/>
      <c r="D98" s="74"/>
      <c r="E98" s="74"/>
      <c r="F98" s="75"/>
      <c r="G98" s="74"/>
      <c r="H98" s="74"/>
      <c r="I98" s="74"/>
      <c r="J98" s="74"/>
    </row>
    <row r="99" spans="3:10" x14ac:dyDescent="0.25">
      <c r="C99" s="74"/>
      <c r="D99" s="74"/>
      <c r="E99" s="74"/>
      <c r="F99" s="75"/>
      <c r="G99" s="74"/>
      <c r="H99" s="74"/>
      <c r="I99" s="74"/>
      <c r="J99" s="74"/>
    </row>
    <row r="100" spans="3:10" x14ac:dyDescent="0.25">
      <c r="C100" s="74"/>
      <c r="D100" s="74"/>
      <c r="E100" s="74"/>
      <c r="F100" s="75"/>
      <c r="G100" s="74"/>
      <c r="H100" s="74"/>
      <c r="I100" s="74"/>
      <c r="J100" s="74"/>
    </row>
    <row r="101" spans="3:10" x14ac:dyDescent="0.25">
      <c r="C101" s="74"/>
      <c r="D101" s="74"/>
      <c r="E101" s="74"/>
      <c r="F101" s="75"/>
      <c r="G101" s="74"/>
      <c r="H101" s="74"/>
      <c r="I101" s="74"/>
      <c r="J101" s="74"/>
    </row>
    <row r="102" spans="3:10" x14ac:dyDescent="0.25">
      <c r="C102" s="74"/>
      <c r="D102" s="74"/>
      <c r="E102" s="74"/>
      <c r="F102" s="75"/>
      <c r="G102" s="74"/>
      <c r="H102" s="74"/>
      <c r="I102" s="74"/>
      <c r="J102" s="74"/>
    </row>
    <row r="103" spans="3:10" x14ac:dyDescent="0.25">
      <c r="C103" s="74"/>
      <c r="D103" s="74"/>
      <c r="E103" s="74"/>
      <c r="F103" s="75"/>
      <c r="G103" s="74"/>
      <c r="H103" s="74"/>
      <c r="I103" s="74"/>
      <c r="J103" s="74"/>
    </row>
    <row r="104" spans="3:10" x14ac:dyDescent="0.25">
      <c r="C104" s="74"/>
      <c r="D104" s="74"/>
      <c r="E104" s="74"/>
      <c r="F104" s="75"/>
      <c r="G104" s="74"/>
      <c r="H104" s="74"/>
      <c r="I104" s="74"/>
      <c r="J104" s="74"/>
    </row>
    <row r="105" spans="3:10" x14ac:dyDescent="0.25">
      <c r="C105" s="74"/>
      <c r="D105" s="74"/>
      <c r="E105" s="74"/>
      <c r="F105" s="75"/>
      <c r="G105" s="74"/>
      <c r="H105" s="74"/>
      <c r="I105" s="74"/>
      <c r="J105" s="74"/>
    </row>
    <row r="106" spans="3:10" x14ac:dyDescent="0.25">
      <c r="C106" s="74"/>
      <c r="D106" s="74"/>
      <c r="E106" s="74"/>
      <c r="F106" s="75"/>
      <c r="G106" s="74"/>
      <c r="H106" s="74"/>
      <c r="I106" s="74"/>
      <c r="J106" s="74"/>
    </row>
    <row r="107" spans="3:10" x14ac:dyDescent="0.25">
      <c r="C107" s="74"/>
      <c r="D107" s="74"/>
      <c r="E107" s="74"/>
      <c r="F107" s="75"/>
      <c r="G107" s="74"/>
      <c r="H107" s="74"/>
      <c r="I107" s="74"/>
      <c r="J107" s="74"/>
    </row>
    <row r="108" spans="3:10" x14ac:dyDescent="0.25">
      <c r="C108" s="74"/>
      <c r="D108" s="74"/>
      <c r="E108" s="74"/>
      <c r="F108" s="75"/>
      <c r="G108" s="74"/>
      <c r="H108" s="74"/>
      <c r="I108" s="74"/>
      <c r="J108" s="74"/>
    </row>
    <row r="109" spans="3:10" x14ac:dyDescent="0.25">
      <c r="C109" s="74"/>
      <c r="D109" s="74"/>
      <c r="E109" s="74"/>
      <c r="F109" s="75"/>
      <c r="G109" s="74"/>
      <c r="H109" s="74"/>
      <c r="I109" s="74"/>
      <c r="J109" s="74"/>
    </row>
    <row r="110" spans="3:10" x14ac:dyDescent="0.25">
      <c r="C110" s="74"/>
      <c r="D110" s="74"/>
      <c r="E110" s="74"/>
      <c r="F110" s="75"/>
      <c r="G110" s="74"/>
      <c r="H110" s="74"/>
      <c r="I110" s="74"/>
      <c r="J110" s="74"/>
    </row>
    <row r="111" spans="3:10" x14ac:dyDescent="0.25">
      <c r="C111" s="74"/>
      <c r="D111" s="74"/>
      <c r="E111" s="74"/>
      <c r="F111" s="75"/>
      <c r="G111" s="74"/>
      <c r="H111" s="74"/>
      <c r="I111" s="74"/>
      <c r="J111" s="74"/>
    </row>
    <row r="112" spans="3:10" x14ac:dyDescent="0.25">
      <c r="C112" s="74"/>
      <c r="D112" s="74"/>
      <c r="E112" s="74"/>
      <c r="F112" s="75"/>
      <c r="G112" s="74"/>
      <c r="H112" s="74"/>
      <c r="I112" s="74"/>
      <c r="J112" s="74"/>
    </row>
    <row r="113" spans="3:10" x14ac:dyDescent="0.25">
      <c r="C113" s="74"/>
      <c r="D113" s="74"/>
      <c r="E113" s="74"/>
      <c r="F113" s="75"/>
      <c r="G113" s="74"/>
      <c r="H113" s="74"/>
      <c r="I113" s="74"/>
      <c r="J113" s="74"/>
    </row>
    <row r="114" spans="3:10" x14ac:dyDescent="0.25">
      <c r="C114" s="74"/>
      <c r="D114" s="74"/>
      <c r="E114" s="74"/>
      <c r="F114" s="75"/>
      <c r="G114" s="74"/>
      <c r="H114" s="74"/>
      <c r="I114" s="74"/>
      <c r="J114" s="74"/>
    </row>
    <row r="115" spans="3:10" x14ac:dyDescent="0.25">
      <c r="C115" s="74"/>
      <c r="D115" s="74"/>
      <c r="E115" s="74"/>
      <c r="F115" s="75"/>
      <c r="G115" s="74"/>
      <c r="H115" s="74"/>
      <c r="I115" s="74"/>
      <c r="J115" s="74"/>
    </row>
    <row r="116" spans="3:10" x14ac:dyDescent="0.25">
      <c r="C116" s="74"/>
      <c r="D116" s="74"/>
      <c r="E116" s="74"/>
      <c r="F116" s="75"/>
      <c r="G116" s="74"/>
      <c r="H116" s="74"/>
      <c r="I116" s="74"/>
      <c r="J116" s="74"/>
    </row>
    <row r="117" spans="3:10" x14ac:dyDescent="0.25">
      <c r="C117" s="74"/>
      <c r="D117" s="74"/>
      <c r="E117" s="74"/>
      <c r="F117" s="75"/>
      <c r="G117" s="74"/>
      <c r="H117" s="74"/>
      <c r="I117" s="74"/>
      <c r="J117" s="74"/>
    </row>
    <row r="118" spans="3:10" x14ac:dyDescent="0.25">
      <c r="C118" s="74"/>
      <c r="D118" s="74"/>
      <c r="E118" s="74"/>
      <c r="F118" s="75"/>
      <c r="G118" s="74"/>
      <c r="H118" s="74"/>
      <c r="I118" s="74"/>
      <c r="J118" s="74"/>
    </row>
    <row r="119" spans="3:10" x14ac:dyDescent="0.25">
      <c r="C119" s="74"/>
      <c r="D119" s="74"/>
      <c r="E119" s="74"/>
      <c r="F119" s="75"/>
      <c r="G119" s="74"/>
      <c r="H119" s="74"/>
      <c r="I119" s="74"/>
      <c r="J119" s="74"/>
    </row>
    <row r="120" spans="3:10" x14ac:dyDescent="0.25">
      <c r="C120" s="74"/>
      <c r="D120" s="74"/>
      <c r="E120" s="74"/>
      <c r="F120" s="75"/>
      <c r="G120" s="74"/>
      <c r="H120" s="74"/>
      <c r="I120" s="74"/>
      <c r="J120" s="74"/>
    </row>
    <row r="121" spans="3:10" x14ac:dyDescent="0.25">
      <c r="C121" s="74"/>
      <c r="D121" s="74"/>
      <c r="E121" s="74"/>
      <c r="F121" s="75"/>
      <c r="G121" s="74"/>
      <c r="H121" s="74"/>
      <c r="I121" s="74"/>
      <c r="J121" s="74"/>
    </row>
    <row r="122" spans="3:10" x14ac:dyDescent="0.25">
      <c r="C122" s="74"/>
      <c r="D122" s="74"/>
      <c r="E122" s="74"/>
      <c r="F122" s="75"/>
      <c r="G122" s="74"/>
      <c r="H122" s="74"/>
      <c r="I122" s="74"/>
      <c r="J122" s="74"/>
    </row>
    <row r="123" spans="3:10" x14ac:dyDescent="0.25">
      <c r="C123" s="74"/>
      <c r="D123" s="74"/>
      <c r="E123" s="74"/>
      <c r="F123" s="75"/>
      <c r="G123" s="74"/>
      <c r="H123" s="74"/>
      <c r="I123" s="74"/>
      <c r="J123" s="74"/>
    </row>
    <row r="124" spans="3:10" x14ac:dyDescent="0.25">
      <c r="C124" s="74"/>
      <c r="D124" s="74"/>
      <c r="E124" s="74"/>
      <c r="F124" s="75"/>
      <c r="G124" s="74"/>
      <c r="H124" s="74"/>
      <c r="I124" s="74"/>
      <c r="J124" s="74"/>
    </row>
    <row r="125" spans="3:10" x14ac:dyDescent="0.25">
      <c r="C125" s="74"/>
      <c r="D125" s="74"/>
      <c r="E125" s="74"/>
      <c r="F125" s="75"/>
      <c r="G125" s="74"/>
      <c r="H125" s="74"/>
      <c r="I125" s="74"/>
      <c r="J125" s="74"/>
    </row>
    <row r="126" spans="3:10" x14ac:dyDescent="0.25">
      <c r="C126" s="74"/>
      <c r="D126" s="74"/>
      <c r="E126" s="74"/>
      <c r="F126" s="75"/>
      <c r="G126" s="74"/>
      <c r="H126" s="74"/>
      <c r="I126" s="74"/>
      <c r="J126" s="74"/>
    </row>
    <row r="127" spans="3:10" x14ac:dyDescent="0.25">
      <c r="C127" s="74"/>
      <c r="D127" s="74"/>
      <c r="E127" s="74"/>
      <c r="F127" s="75"/>
      <c r="G127" s="74"/>
      <c r="H127" s="74"/>
      <c r="I127" s="74"/>
      <c r="J127" s="74"/>
    </row>
    <row r="128" spans="3:10" x14ac:dyDescent="0.25">
      <c r="C128" s="74"/>
      <c r="D128" s="74"/>
      <c r="E128" s="74"/>
      <c r="F128" s="75"/>
      <c r="G128" s="74"/>
      <c r="H128" s="74"/>
      <c r="I128" s="74"/>
      <c r="J128" s="74"/>
    </row>
    <row r="129" spans="3:10" x14ac:dyDescent="0.25">
      <c r="C129" s="74"/>
      <c r="D129" s="74"/>
      <c r="E129" s="74"/>
      <c r="F129" s="75"/>
      <c r="G129" s="74"/>
      <c r="H129" s="74"/>
      <c r="I129" s="74"/>
      <c r="J129" s="74"/>
    </row>
    <row r="130" spans="3:10" x14ac:dyDescent="0.25">
      <c r="C130" s="74"/>
      <c r="D130" s="74"/>
      <c r="E130" s="74"/>
      <c r="F130" s="75"/>
      <c r="G130" s="74"/>
      <c r="H130" s="74"/>
      <c r="I130" s="74"/>
      <c r="J130" s="74"/>
    </row>
    <row r="131" spans="3:10" x14ac:dyDescent="0.25">
      <c r="C131" s="74"/>
      <c r="D131" s="74"/>
      <c r="E131" s="74"/>
      <c r="F131" s="75"/>
      <c r="G131" s="74"/>
      <c r="H131" s="74"/>
      <c r="I131" s="74"/>
      <c r="J131" s="74"/>
    </row>
    <row r="132" spans="3:10" x14ac:dyDescent="0.25">
      <c r="C132" s="74"/>
      <c r="D132" s="74"/>
      <c r="E132" s="74"/>
      <c r="F132" s="75"/>
      <c r="G132" s="74"/>
      <c r="H132" s="74"/>
      <c r="I132" s="74"/>
      <c r="J132" s="74"/>
    </row>
    <row r="133" spans="3:10" x14ac:dyDescent="0.25">
      <c r="C133" s="74"/>
      <c r="D133" s="74"/>
      <c r="E133" s="74"/>
      <c r="F133" s="75"/>
      <c r="G133" s="74"/>
      <c r="H133" s="74"/>
      <c r="I133" s="74"/>
      <c r="J133" s="74"/>
    </row>
    <row r="134" spans="3:10" x14ac:dyDescent="0.25">
      <c r="C134" s="74"/>
      <c r="D134" s="74"/>
      <c r="E134" s="74"/>
      <c r="F134" s="75"/>
      <c r="G134" s="74"/>
      <c r="H134" s="74"/>
      <c r="I134" s="74"/>
      <c r="J134" s="74"/>
    </row>
    <row r="135" spans="3:10" x14ac:dyDescent="0.25">
      <c r="C135" s="74"/>
      <c r="D135" s="74"/>
      <c r="E135" s="74"/>
      <c r="F135" s="75"/>
      <c r="G135" s="74"/>
      <c r="H135" s="74"/>
      <c r="I135" s="74"/>
      <c r="J135" s="74"/>
    </row>
    <row r="136" spans="3:10" x14ac:dyDescent="0.25">
      <c r="C136" s="74"/>
      <c r="D136" s="74"/>
      <c r="E136" s="74"/>
      <c r="F136" s="75"/>
      <c r="G136" s="74"/>
      <c r="H136" s="74"/>
      <c r="I136" s="74"/>
      <c r="J136" s="74"/>
    </row>
    <row r="137" spans="3:10" x14ac:dyDescent="0.25">
      <c r="C137" s="74"/>
      <c r="D137" s="74"/>
      <c r="E137" s="74"/>
      <c r="F137" s="75"/>
      <c r="G137" s="74"/>
      <c r="H137" s="74"/>
      <c r="I137" s="74"/>
      <c r="J137" s="74"/>
    </row>
    <row r="138" spans="3:10" x14ac:dyDescent="0.25">
      <c r="C138" s="74"/>
      <c r="D138" s="74"/>
      <c r="E138" s="74"/>
      <c r="F138" s="75"/>
      <c r="G138" s="74"/>
      <c r="H138" s="74"/>
      <c r="I138" s="74"/>
      <c r="J138" s="74"/>
    </row>
    <row r="139" spans="3:10" x14ac:dyDescent="0.25">
      <c r="C139" s="74"/>
      <c r="D139" s="74"/>
      <c r="E139" s="74"/>
      <c r="F139" s="75"/>
      <c r="G139" s="74"/>
      <c r="H139" s="74"/>
      <c r="I139" s="74"/>
      <c r="J139" s="74"/>
    </row>
    <row r="140" spans="3:10" x14ac:dyDescent="0.25">
      <c r="C140" s="74"/>
      <c r="D140" s="74"/>
      <c r="E140" s="74"/>
      <c r="F140" s="75"/>
      <c r="G140" s="74"/>
      <c r="H140" s="74"/>
      <c r="I140" s="74"/>
      <c r="J140" s="74"/>
    </row>
    <row r="141" spans="3:10" x14ac:dyDescent="0.25">
      <c r="C141" s="74"/>
      <c r="D141" s="74"/>
      <c r="E141" s="74"/>
      <c r="F141" s="75"/>
      <c r="G141" s="74"/>
      <c r="H141" s="74"/>
      <c r="I141" s="74"/>
      <c r="J141" s="74"/>
    </row>
    <row r="142" spans="3:10" x14ac:dyDescent="0.25">
      <c r="C142" s="74"/>
      <c r="D142" s="74"/>
      <c r="E142" s="74"/>
      <c r="F142" s="75"/>
      <c r="G142" s="74"/>
      <c r="H142" s="74"/>
      <c r="I142" s="74"/>
      <c r="J142" s="74"/>
    </row>
    <row r="143" spans="3:10" x14ac:dyDescent="0.25">
      <c r="C143" s="74"/>
      <c r="D143" s="74"/>
      <c r="E143" s="74"/>
      <c r="F143" s="75"/>
      <c r="G143" s="74"/>
      <c r="H143" s="74"/>
      <c r="I143" s="74"/>
      <c r="J143" s="74"/>
    </row>
    <row r="144" spans="3:10" x14ac:dyDescent="0.25">
      <c r="C144" s="74"/>
      <c r="D144" s="74"/>
      <c r="E144" s="74"/>
      <c r="F144" s="75"/>
      <c r="G144" s="74"/>
      <c r="H144" s="74"/>
      <c r="I144" s="74"/>
      <c r="J144" s="74"/>
    </row>
    <row r="145" spans="3:10" x14ac:dyDescent="0.25">
      <c r="C145" s="74"/>
      <c r="D145" s="74"/>
      <c r="E145" s="74"/>
      <c r="F145" s="75"/>
      <c r="G145" s="74"/>
      <c r="H145" s="74"/>
      <c r="I145" s="74"/>
      <c r="J145" s="74"/>
    </row>
    <row r="146" spans="3:10" x14ac:dyDescent="0.25">
      <c r="C146" s="74"/>
      <c r="D146" s="74"/>
      <c r="E146" s="74"/>
      <c r="F146" s="75"/>
      <c r="G146" s="74"/>
      <c r="H146" s="74"/>
      <c r="I146" s="74"/>
      <c r="J146" s="74"/>
    </row>
    <row r="147" spans="3:10" x14ac:dyDescent="0.25">
      <c r="C147" s="74"/>
      <c r="D147" s="74"/>
      <c r="E147" s="74"/>
      <c r="F147" s="75"/>
      <c r="G147" s="74"/>
      <c r="H147" s="74"/>
      <c r="I147" s="74"/>
      <c r="J147" s="74"/>
    </row>
    <row r="148" spans="3:10" x14ac:dyDescent="0.25">
      <c r="C148" s="74"/>
      <c r="D148" s="74"/>
      <c r="E148" s="74"/>
      <c r="F148" s="75"/>
      <c r="G148" s="74"/>
      <c r="H148" s="74"/>
      <c r="I148" s="74"/>
      <c r="J148" s="74"/>
    </row>
    <row r="149" spans="3:10" x14ac:dyDescent="0.25">
      <c r="C149" s="74"/>
      <c r="D149" s="74"/>
      <c r="E149" s="74"/>
      <c r="F149" s="75"/>
      <c r="G149" s="74"/>
      <c r="H149" s="74"/>
      <c r="I149" s="74"/>
      <c r="J149" s="74"/>
    </row>
    <row r="150" spans="3:10" x14ac:dyDescent="0.25">
      <c r="C150" s="74"/>
      <c r="D150" s="74"/>
      <c r="E150" s="74"/>
      <c r="F150" s="75"/>
      <c r="G150" s="74"/>
      <c r="H150" s="74"/>
      <c r="I150" s="74"/>
      <c r="J150" s="74"/>
    </row>
    <row r="151" spans="3:10" x14ac:dyDescent="0.25">
      <c r="C151" s="74"/>
      <c r="D151" s="74"/>
      <c r="E151" s="74"/>
      <c r="F151" s="75"/>
      <c r="G151" s="74"/>
      <c r="H151" s="74"/>
      <c r="I151" s="74"/>
      <c r="J151" s="74"/>
    </row>
    <row r="152" spans="3:10" x14ac:dyDescent="0.25">
      <c r="C152" s="74"/>
      <c r="D152" s="74"/>
      <c r="E152" s="74"/>
      <c r="F152" s="75"/>
      <c r="G152" s="74"/>
      <c r="H152" s="74"/>
      <c r="I152" s="74"/>
      <c r="J152" s="74"/>
    </row>
  </sheetData>
  <mergeCells count="32">
    <mergeCell ref="A12:A15"/>
    <mergeCell ref="C12:C15"/>
    <mergeCell ref="D12:D15"/>
    <mergeCell ref="E12:E15"/>
    <mergeCell ref="G12:G15"/>
    <mergeCell ref="H12:H15"/>
    <mergeCell ref="A8:A11"/>
    <mergeCell ref="A1:K1"/>
    <mergeCell ref="C2:J2"/>
    <mergeCell ref="C8:C11"/>
    <mergeCell ref="J8:J23"/>
    <mergeCell ref="F8:F11"/>
    <mergeCell ref="F12:F15"/>
    <mergeCell ref="A20:A23"/>
    <mergeCell ref="D8:D11"/>
    <mergeCell ref="E8:E11"/>
    <mergeCell ref="G8:G11"/>
    <mergeCell ref="H8:H11"/>
    <mergeCell ref="C20:C23"/>
    <mergeCell ref="D20:D23"/>
    <mergeCell ref="A7:W7"/>
    <mergeCell ref="A16:A19"/>
    <mergeCell ref="C16:C19"/>
    <mergeCell ref="D16:D19"/>
    <mergeCell ref="E16:E19"/>
    <mergeCell ref="F16:F19"/>
    <mergeCell ref="H16:H19"/>
    <mergeCell ref="E20:E23"/>
    <mergeCell ref="G20:G23"/>
    <mergeCell ref="H20:H23"/>
    <mergeCell ref="F20:F23"/>
    <mergeCell ref="G16:G19"/>
  </mergeCells>
  <conditionalFormatting sqref="L8:W9">
    <cfRule type="expression" priority="240" stopIfTrue="1">
      <formula>ISTEXT(L8)</formula>
    </cfRule>
    <cfRule type="cellIs" dxfId="50" priority="241" stopIfTrue="1" operator="greaterThanOrEqual">
      <formula>$E8</formula>
    </cfRule>
    <cfRule type="cellIs" dxfId="49" priority="242" stopIfTrue="1" operator="greaterThanOrEqual">
      <formula>$E8-0.1</formula>
    </cfRule>
    <cfRule type="cellIs" dxfId="48" priority="243" stopIfTrue="1" operator="lessThan">
      <formula>$E8-0.1</formula>
    </cfRule>
  </conditionalFormatting>
  <conditionalFormatting sqref="L12:W13">
    <cfRule type="expression" priority="236" stopIfTrue="1">
      <formula>ISTEXT(L12)</formula>
    </cfRule>
    <cfRule type="cellIs" dxfId="47" priority="237" stopIfTrue="1" operator="greaterThanOrEqual">
      <formula>$E12</formula>
    </cfRule>
    <cfRule type="cellIs" dxfId="46" priority="238" stopIfTrue="1" operator="greaterThanOrEqual">
      <formula>$E12-0.1</formula>
    </cfRule>
    <cfRule type="cellIs" dxfId="45" priority="239" stopIfTrue="1" operator="lessThan">
      <formula>$E12-0.1</formula>
    </cfRule>
  </conditionalFormatting>
  <conditionalFormatting sqref="L16:W17">
    <cfRule type="expression" priority="232" stopIfTrue="1">
      <formula>ISTEXT(L16)</formula>
    </cfRule>
    <cfRule type="cellIs" dxfId="44" priority="233" stopIfTrue="1" operator="greaterThanOrEqual">
      <formula>$E16</formula>
    </cfRule>
    <cfRule type="cellIs" dxfId="43" priority="234" stopIfTrue="1" operator="greaterThanOrEqual">
      <formula>$E16-0.1</formula>
    </cfRule>
    <cfRule type="cellIs" dxfId="42" priority="235" stopIfTrue="1" operator="lessThan">
      <formula>$E16-0.1</formula>
    </cfRule>
  </conditionalFormatting>
  <conditionalFormatting sqref="L20:W21">
    <cfRule type="expression" priority="228" stopIfTrue="1">
      <formula>ISTEXT(L20)</formula>
    </cfRule>
    <cfRule type="cellIs" dxfId="41" priority="229" stopIfTrue="1" operator="greaterThanOrEqual">
      <formula>$E20</formula>
    </cfRule>
    <cfRule type="cellIs" dxfId="40" priority="230" stopIfTrue="1" operator="greaterThanOrEqual">
      <formula>$E20-0.1</formula>
    </cfRule>
    <cfRule type="cellIs" dxfId="39" priority="231" stopIfTrue="1" operator="lessThan">
      <formula>$E20-0.1</formula>
    </cfRule>
  </conditionalFormatting>
  <conditionalFormatting sqref="F8:F9">
    <cfRule type="expression" priority="72" stopIfTrue="1">
      <formula>ISTEXT(F8)</formula>
    </cfRule>
    <cfRule type="cellIs" dxfId="38" priority="73" stopIfTrue="1" operator="greaterThanOrEqual">
      <formula>$E8</formula>
    </cfRule>
    <cfRule type="cellIs" dxfId="37" priority="74" stopIfTrue="1" operator="greaterThanOrEqual">
      <formula>$E8-0.1</formula>
    </cfRule>
    <cfRule type="cellIs" dxfId="36" priority="75" stopIfTrue="1" operator="lessThan">
      <formula>$E8-0.1</formula>
    </cfRule>
  </conditionalFormatting>
  <conditionalFormatting sqref="F12:F13">
    <cfRule type="expression" priority="68" stopIfTrue="1">
      <formula>ISTEXT(F12)</formula>
    </cfRule>
    <cfRule type="cellIs" dxfId="35" priority="69" stopIfTrue="1" operator="greaterThanOrEqual">
      <formula>$E12</formula>
    </cfRule>
    <cfRule type="cellIs" dxfId="34" priority="70" stopIfTrue="1" operator="greaterThanOrEqual">
      <formula>$E12-0.1</formula>
    </cfRule>
    <cfRule type="cellIs" dxfId="33" priority="71" stopIfTrue="1" operator="lessThan">
      <formula>$E12-0.1</formula>
    </cfRule>
  </conditionalFormatting>
  <conditionalFormatting sqref="F16:F17">
    <cfRule type="expression" priority="64" stopIfTrue="1">
      <formula>ISTEXT(F16)</formula>
    </cfRule>
    <cfRule type="cellIs" dxfId="32" priority="65" stopIfTrue="1" operator="greaterThanOrEqual">
      <formula>$E16</formula>
    </cfRule>
    <cfRule type="cellIs" dxfId="31" priority="66" stopIfTrue="1" operator="greaterThanOrEqual">
      <formula>$E16-0.1</formula>
    </cfRule>
    <cfRule type="cellIs" dxfId="30" priority="67" stopIfTrue="1" operator="lessThan">
      <formula>$E16-0.1</formula>
    </cfRule>
  </conditionalFormatting>
  <conditionalFormatting sqref="F20:F21">
    <cfRule type="expression" priority="60" stopIfTrue="1">
      <formula>ISTEXT(F20)</formula>
    </cfRule>
    <cfRule type="cellIs" dxfId="29" priority="61" stopIfTrue="1" operator="greaterThanOrEqual">
      <formula>$E20</formula>
    </cfRule>
    <cfRule type="cellIs" dxfId="28" priority="62" stopIfTrue="1" operator="greaterThanOrEqual">
      <formula>$E20-0.1</formula>
    </cfRule>
    <cfRule type="cellIs" dxfId="27" priority="63" stopIfTrue="1" operator="lessThan">
      <formula>$E20-0.1</formula>
    </cfRule>
  </conditionalFormatting>
  <pageMargins left="0.70866141732283472" right="0.70866141732283472" top="0.35433070866141736" bottom="0.74803149606299213" header="0.31496062992125984" footer="0.31496062992125984"/>
  <pageSetup paperSize="9" scale="7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showGridLines="0" view="pageBreakPreview" topLeftCell="C1" zoomScale="80" zoomScaleNormal="70" zoomScaleSheetLayoutView="80" workbookViewId="0">
      <pane ySplit="4" topLeftCell="A5" activePane="bottomLeft" state="frozen"/>
      <selection activeCell="C1" sqref="C1"/>
      <selection pane="bottomLeft" activeCell="Y7" sqref="Y7"/>
    </sheetView>
  </sheetViews>
  <sheetFormatPr defaultRowHeight="15" x14ac:dyDescent="0.25"/>
  <cols>
    <col min="1" max="1" width="3.7109375" hidden="1" customWidth="1"/>
    <col min="2" max="2" width="4.42578125" style="22" hidden="1" customWidth="1"/>
    <col min="3" max="3" width="53.140625" customWidth="1"/>
    <col min="4" max="4" width="10.28515625" customWidth="1"/>
    <col min="5" max="5" width="10.7109375" customWidth="1"/>
    <col min="6" max="6" width="9.140625" style="23"/>
    <col min="7" max="7" width="11.7109375" bestFit="1" customWidth="1"/>
    <col min="8" max="8" width="10.28515625" customWidth="1"/>
    <col min="9" max="9" width="39" customWidth="1"/>
    <col min="10" max="10" width="45.85546875" style="50" hidden="1" customWidth="1"/>
    <col min="11" max="11" width="16" style="84" customWidth="1"/>
    <col min="12" max="15" width="9.140625" style="86" hidden="1" customWidth="1"/>
    <col min="16" max="17" width="0" style="86" hidden="1" customWidth="1"/>
    <col min="18" max="19" width="9.140625" style="86"/>
    <col min="20" max="20" width="9.140625" style="86" customWidth="1"/>
    <col min="21" max="23" width="9.140625" style="86" hidden="1" customWidth="1"/>
  </cols>
  <sheetData>
    <row r="1" spans="1:23" ht="21.75" thickBot="1" x14ac:dyDescent="0.3">
      <c r="A1" s="140"/>
      <c r="B1" s="140"/>
      <c r="C1" s="140"/>
      <c r="D1" s="140"/>
      <c r="E1" s="140"/>
      <c r="F1" s="140"/>
      <c r="G1" s="140"/>
      <c r="H1" s="140"/>
      <c r="I1" s="140"/>
      <c r="J1" s="140"/>
      <c r="K1" s="140"/>
      <c r="L1" s="85"/>
      <c r="N1" s="91"/>
      <c r="O1" s="90"/>
      <c r="Q1" s="111"/>
      <c r="R1" s="111"/>
      <c r="S1" s="112"/>
      <c r="T1" s="92" t="s">
        <v>82</v>
      </c>
      <c r="U1" s="92" t="s">
        <v>82</v>
      </c>
      <c r="V1" s="92" t="s">
        <v>82</v>
      </c>
      <c r="W1" s="92" t="s">
        <v>82</v>
      </c>
    </row>
    <row r="2" spans="1:23" ht="37.5" x14ac:dyDescent="0.25">
      <c r="A2" s="93"/>
      <c r="B2" s="93"/>
      <c r="C2" s="141" t="s">
        <v>89</v>
      </c>
      <c r="D2" s="141"/>
      <c r="E2" s="141"/>
      <c r="F2" s="141"/>
      <c r="G2" s="141"/>
      <c r="H2" s="141"/>
      <c r="I2" s="141"/>
      <c r="J2" s="141"/>
      <c r="K2" s="93"/>
      <c r="L2" s="85"/>
      <c r="N2" s="91"/>
      <c r="O2" s="90"/>
      <c r="P2" s="90"/>
      <c r="Q2" s="85"/>
      <c r="R2" s="85"/>
      <c r="S2" s="85"/>
      <c r="T2" s="85"/>
      <c r="U2" s="85"/>
      <c r="V2" s="85"/>
      <c r="W2" s="85"/>
    </row>
    <row r="3" spans="1:23" ht="21" x14ac:dyDescent="0.25">
      <c r="A3" s="152"/>
      <c r="B3" s="152"/>
      <c r="C3" s="153"/>
      <c r="D3" s="153"/>
      <c r="E3" s="153"/>
      <c r="F3" s="153"/>
      <c r="G3" s="153"/>
      <c r="H3" s="153"/>
      <c r="I3" s="153"/>
      <c r="J3" s="153"/>
      <c r="K3" s="153"/>
      <c r="L3" s="87">
        <v>1</v>
      </c>
      <c r="M3" s="87">
        <v>2</v>
      </c>
      <c r="N3" s="87">
        <v>3</v>
      </c>
      <c r="O3" s="87">
        <v>4</v>
      </c>
      <c r="P3" s="87">
        <v>5</v>
      </c>
      <c r="Q3" s="87">
        <v>6</v>
      </c>
      <c r="R3" s="87">
        <v>7</v>
      </c>
      <c r="S3" s="87">
        <v>8</v>
      </c>
      <c r="T3" s="87">
        <v>9</v>
      </c>
      <c r="U3" s="87">
        <v>10</v>
      </c>
      <c r="V3" s="87">
        <v>11</v>
      </c>
      <c r="W3" s="87">
        <v>12</v>
      </c>
    </row>
    <row r="4" spans="1:23" ht="31.5" x14ac:dyDescent="0.25">
      <c r="A4" s="1" t="s">
        <v>0</v>
      </c>
      <c r="B4" s="94"/>
      <c r="C4" s="102" t="s">
        <v>1</v>
      </c>
      <c r="D4" s="103" t="s">
        <v>2</v>
      </c>
      <c r="E4" s="104" t="s">
        <v>3</v>
      </c>
      <c r="F4" s="103" t="s">
        <v>88</v>
      </c>
      <c r="G4" s="103" t="s">
        <v>4</v>
      </c>
      <c r="H4" s="103" t="s">
        <v>5</v>
      </c>
      <c r="I4" s="103" t="s">
        <v>86</v>
      </c>
      <c r="J4" s="103" t="s">
        <v>104</v>
      </c>
      <c r="K4" s="105"/>
      <c r="L4" s="106">
        <v>42826</v>
      </c>
      <c r="M4" s="106">
        <v>42856</v>
      </c>
      <c r="N4" s="106">
        <v>42887</v>
      </c>
      <c r="O4" s="106">
        <v>42917</v>
      </c>
      <c r="P4" s="106">
        <v>42948</v>
      </c>
      <c r="Q4" s="106">
        <v>42979</v>
      </c>
      <c r="R4" s="106">
        <v>43009</v>
      </c>
      <c r="S4" s="106">
        <v>43040</v>
      </c>
      <c r="T4" s="106">
        <v>43070</v>
      </c>
      <c r="U4" s="106">
        <v>43101</v>
      </c>
      <c r="V4" s="106">
        <v>43132</v>
      </c>
      <c r="W4" s="106">
        <v>43160</v>
      </c>
    </row>
    <row r="5" spans="1:23" x14ac:dyDescent="0.25">
      <c r="A5" s="2"/>
      <c r="B5" s="18"/>
      <c r="C5" s="95"/>
      <c r="D5" s="96"/>
      <c r="E5" s="97"/>
      <c r="F5" s="96"/>
      <c r="G5" s="96"/>
      <c r="H5" s="96"/>
      <c r="I5" s="96"/>
      <c r="J5" s="98"/>
      <c r="K5" s="99"/>
      <c r="L5" s="100"/>
      <c r="M5" s="100"/>
      <c r="N5" s="100"/>
      <c r="O5" s="100"/>
      <c r="P5" s="100"/>
      <c r="Q5" s="100"/>
      <c r="R5" s="100"/>
      <c r="S5" s="100"/>
      <c r="T5" s="100"/>
      <c r="U5" s="100"/>
      <c r="V5" s="100"/>
      <c r="W5" s="101"/>
    </row>
    <row r="6" spans="1:23" x14ac:dyDescent="0.25">
      <c r="A6" s="25"/>
      <c r="B6" s="27"/>
      <c r="C6" s="7"/>
      <c r="D6" s="8"/>
      <c r="E6" s="9"/>
      <c r="F6" s="10"/>
      <c r="G6" s="8"/>
      <c r="H6" s="8"/>
      <c r="I6" s="8"/>
      <c r="J6" s="48"/>
      <c r="K6" s="83"/>
      <c r="L6" s="88"/>
      <c r="M6" s="88"/>
      <c r="N6" s="88"/>
      <c r="O6" s="88"/>
      <c r="P6" s="88"/>
      <c r="Q6" s="88"/>
      <c r="R6" s="88"/>
      <c r="S6" s="88"/>
      <c r="T6" s="88"/>
      <c r="U6" s="88"/>
      <c r="V6" s="88"/>
      <c r="W6" s="89"/>
    </row>
    <row r="7" spans="1:23" ht="18.75" x14ac:dyDescent="0.25">
      <c r="A7" s="149" t="s">
        <v>9</v>
      </c>
      <c r="B7" s="150"/>
      <c r="C7" s="150"/>
      <c r="D7" s="150"/>
      <c r="E7" s="150"/>
      <c r="F7" s="150"/>
      <c r="G7" s="150"/>
      <c r="H7" s="150"/>
      <c r="I7" s="150"/>
      <c r="J7" s="150"/>
      <c r="K7" s="150"/>
      <c r="L7" s="150"/>
      <c r="M7" s="150"/>
      <c r="N7" s="150"/>
      <c r="O7" s="150"/>
      <c r="P7" s="150"/>
      <c r="Q7" s="150"/>
      <c r="R7" s="150"/>
      <c r="S7" s="150"/>
      <c r="T7" s="150"/>
      <c r="U7" s="150"/>
      <c r="V7" s="150"/>
      <c r="W7" s="151"/>
    </row>
    <row r="8" spans="1:23" ht="35.1" customHeight="1" x14ac:dyDescent="0.25">
      <c r="A8" s="133" t="s">
        <v>10</v>
      </c>
      <c r="B8" s="26"/>
      <c r="C8" s="133" t="s">
        <v>109</v>
      </c>
      <c r="D8" s="142" t="s">
        <v>9</v>
      </c>
      <c r="E8" s="146" t="s">
        <v>83</v>
      </c>
      <c r="F8" s="143">
        <f>HLOOKUP("CurrMnth",$L:$W,ROW(),FALSE)</f>
        <v>0.12407749077490775</v>
      </c>
      <c r="G8" s="122">
        <f>IFERROR((SUM(L10:W10)/SUM(L11:W11)),"")</f>
        <v>0.17507175071750716</v>
      </c>
      <c r="H8" s="122" t="str">
        <f t="shared" ref="H8:H20" si="0">IFERROR(G8-E8,"")</f>
        <v/>
      </c>
      <c r="I8" s="51"/>
      <c r="J8" s="154"/>
      <c r="K8" s="76" t="s">
        <v>6</v>
      </c>
      <c r="L8" s="80">
        <f t="shared" ref="L8:T8" si="1">L10/L11</f>
        <v>0.14898523985239853</v>
      </c>
      <c r="M8" s="79">
        <f t="shared" si="1"/>
        <v>0.22232472324723246</v>
      </c>
      <c r="N8" s="80">
        <f t="shared" si="1"/>
        <v>0.17435424354243542</v>
      </c>
      <c r="O8" s="79">
        <f t="shared" si="1"/>
        <v>0.19142066420664205</v>
      </c>
      <c r="P8" s="79">
        <f t="shared" si="1"/>
        <v>0.16974169741697417</v>
      </c>
      <c r="Q8" s="79">
        <f t="shared" si="1"/>
        <v>0.15498154981549817</v>
      </c>
      <c r="R8" s="79">
        <f t="shared" si="1"/>
        <v>0.19972324723247231</v>
      </c>
      <c r="S8" s="79">
        <f t="shared" si="1"/>
        <v>0.1900369003690037</v>
      </c>
      <c r="T8" s="79">
        <f t="shared" si="1"/>
        <v>0.12407749077490775</v>
      </c>
      <c r="U8" s="77"/>
      <c r="V8" s="77"/>
      <c r="W8" s="77"/>
    </row>
    <row r="9" spans="1:23" ht="35.1" hidden="1" customHeight="1" x14ac:dyDescent="0.25">
      <c r="A9" s="134"/>
      <c r="B9" s="55"/>
      <c r="C9" s="134"/>
      <c r="D9" s="124"/>
      <c r="E9" s="147"/>
      <c r="F9" s="144"/>
      <c r="G9" s="123"/>
      <c r="H9" s="123"/>
      <c r="I9" s="51"/>
      <c r="J9" s="155"/>
      <c r="K9" s="76" t="s">
        <v>85</v>
      </c>
      <c r="L9" s="81">
        <v>0.17499999999999999</v>
      </c>
      <c r="M9" s="81">
        <v>0.17499999999999999</v>
      </c>
      <c r="N9" s="81">
        <v>0.17499999999999999</v>
      </c>
      <c r="O9" s="81">
        <v>0.18</v>
      </c>
      <c r="P9" s="81">
        <v>0.18</v>
      </c>
      <c r="Q9" s="81">
        <v>0.18</v>
      </c>
      <c r="R9" s="82">
        <v>0.185</v>
      </c>
      <c r="S9" s="82">
        <v>0.185</v>
      </c>
      <c r="T9" s="82">
        <v>0.185</v>
      </c>
      <c r="U9" s="82">
        <v>0.19</v>
      </c>
      <c r="V9" s="82">
        <v>0.19</v>
      </c>
      <c r="W9" s="68">
        <v>0.19</v>
      </c>
    </row>
    <row r="10" spans="1:23" ht="35.1" customHeight="1" x14ac:dyDescent="0.25">
      <c r="A10" s="134"/>
      <c r="B10" s="27"/>
      <c r="C10" s="134"/>
      <c r="D10" s="124"/>
      <c r="E10" s="147"/>
      <c r="F10" s="144"/>
      <c r="G10" s="123"/>
      <c r="H10" s="124"/>
      <c r="I10" s="54"/>
      <c r="J10" s="155"/>
      <c r="K10" s="76" t="s">
        <v>7</v>
      </c>
      <c r="L10" s="78">
        <v>323</v>
      </c>
      <c r="M10" s="78">
        <v>482</v>
      </c>
      <c r="N10" s="78">
        <v>378</v>
      </c>
      <c r="O10" s="78">
        <v>415</v>
      </c>
      <c r="P10" s="78">
        <v>368</v>
      </c>
      <c r="Q10" s="78">
        <v>336</v>
      </c>
      <c r="R10" s="78">
        <v>433</v>
      </c>
      <c r="S10" s="78">
        <v>412</v>
      </c>
      <c r="T10" s="78">
        <v>269</v>
      </c>
      <c r="U10" s="78"/>
      <c r="V10" s="78"/>
      <c r="W10" s="78"/>
    </row>
    <row r="11" spans="1:23" ht="35.1" customHeight="1" x14ac:dyDescent="0.25">
      <c r="A11" s="135"/>
      <c r="B11" s="28"/>
      <c r="C11" s="135"/>
      <c r="D11" s="125"/>
      <c r="E11" s="148"/>
      <c r="F11" s="145"/>
      <c r="G11" s="129"/>
      <c r="H11" s="125"/>
      <c r="I11" s="54"/>
      <c r="J11" s="155"/>
      <c r="K11" s="76" t="s">
        <v>8</v>
      </c>
      <c r="L11" s="78">
        <v>2168</v>
      </c>
      <c r="M11" s="78">
        <v>2168</v>
      </c>
      <c r="N11" s="78">
        <v>2168</v>
      </c>
      <c r="O11" s="78">
        <v>2168</v>
      </c>
      <c r="P11" s="78">
        <v>2168</v>
      </c>
      <c r="Q11" s="78">
        <v>2168</v>
      </c>
      <c r="R11" s="78">
        <v>2168</v>
      </c>
      <c r="S11" s="78">
        <v>2168</v>
      </c>
      <c r="T11" s="78">
        <v>2168</v>
      </c>
      <c r="U11" s="78"/>
      <c r="V11" s="78"/>
      <c r="W11" s="78"/>
    </row>
    <row r="12" spans="1:23" ht="35.1" customHeight="1" x14ac:dyDescent="0.25">
      <c r="A12" s="133" t="s">
        <v>11</v>
      </c>
      <c r="B12" s="26"/>
      <c r="C12" s="133" t="s">
        <v>110</v>
      </c>
      <c r="D12" s="142" t="s">
        <v>9</v>
      </c>
      <c r="E12" s="157">
        <v>0.53</v>
      </c>
      <c r="F12" s="130">
        <f>HLOOKUP("CurrMnth",$L:$W,ROW(),FALSE)</f>
        <v>0.54802259887005644</v>
      </c>
      <c r="G12" s="122">
        <f>IFERROR((SUM(L14:W14)/SUM(L15:W15)),"")</f>
        <v>0.57796067672610885</v>
      </c>
      <c r="H12" s="122">
        <f t="shared" si="0"/>
        <v>4.796067672610882E-2</v>
      </c>
      <c r="I12" s="51"/>
      <c r="J12" s="155"/>
      <c r="K12" s="76" t="s">
        <v>6</v>
      </c>
      <c r="L12" s="77">
        <f t="shared" ref="L12:T12" si="2">L14/L15</f>
        <v>0.61304347826086958</v>
      </c>
      <c r="M12" s="77">
        <f t="shared" si="2"/>
        <v>0.60185185185185186</v>
      </c>
      <c r="N12" s="77">
        <f t="shared" si="2"/>
        <v>0.60370370370370374</v>
      </c>
      <c r="O12" s="77">
        <f t="shared" si="2"/>
        <v>0.53719008264462809</v>
      </c>
      <c r="P12" s="77">
        <f t="shared" si="2"/>
        <v>0.5688405797101449</v>
      </c>
      <c r="Q12" s="77">
        <f t="shared" si="2"/>
        <v>0.58214285714285718</v>
      </c>
      <c r="R12" s="77">
        <f t="shared" si="2"/>
        <v>0.5104602510460251</v>
      </c>
      <c r="S12" s="77">
        <f t="shared" si="2"/>
        <v>0.62645914396887159</v>
      </c>
      <c r="T12" s="77">
        <f t="shared" si="2"/>
        <v>0.54802259887005644</v>
      </c>
      <c r="U12" s="77"/>
      <c r="V12" s="77"/>
      <c r="W12" s="77"/>
    </row>
    <row r="13" spans="1:23" ht="35.1" hidden="1" customHeight="1" x14ac:dyDescent="0.25">
      <c r="A13" s="134"/>
      <c r="B13" s="55"/>
      <c r="C13" s="134"/>
      <c r="D13" s="124"/>
      <c r="E13" s="158"/>
      <c r="F13" s="131"/>
      <c r="G13" s="123"/>
      <c r="H13" s="123"/>
      <c r="I13" s="51"/>
      <c r="J13" s="155"/>
      <c r="K13" s="76" t="s">
        <v>85</v>
      </c>
      <c r="L13" s="77">
        <v>0.53</v>
      </c>
      <c r="M13" s="77">
        <v>0.53</v>
      </c>
      <c r="N13" s="77">
        <v>0.53</v>
      </c>
      <c r="O13" s="77">
        <v>0.53</v>
      </c>
      <c r="P13" s="77">
        <v>0.53</v>
      </c>
      <c r="Q13" s="77">
        <v>0.53</v>
      </c>
      <c r="R13" s="77">
        <v>0.53</v>
      </c>
      <c r="S13" s="77">
        <v>0.53</v>
      </c>
      <c r="T13" s="77">
        <v>0.53</v>
      </c>
      <c r="U13" s="77">
        <v>0.53</v>
      </c>
      <c r="V13" s="77">
        <v>0.53</v>
      </c>
      <c r="W13" s="77">
        <v>0.53</v>
      </c>
    </row>
    <row r="14" spans="1:23" ht="35.1" customHeight="1" x14ac:dyDescent="0.25">
      <c r="A14" s="134"/>
      <c r="B14" s="27"/>
      <c r="C14" s="134"/>
      <c r="D14" s="124"/>
      <c r="E14" s="158"/>
      <c r="F14" s="131"/>
      <c r="G14" s="123"/>
      <c r="H14" s="124"/>
      <c r="I14" s="54"/>
      <c r="J14" s="155"/>
      <c r="K14" s="76" t="s">
        <v>7</v>
      </c>
      <c r="L14" s="78">
        <v>141</v>
      </c>
      <c r="M14" s="78">
        <v>130</v>
      </c>
      <c r="N14" s="78">
        <v>163</v>
      </c>
      <c r="O14" s="78">
        <v>130</v>
      </c>
      <c r="P14" s="78">
        <v>157</v>
      </c>
      <c r="Q14" s="78">
        <v>163</v>
      </c>
      <c r="R14" s="78">
        <v>122</v>
      </c>
      <c r="S14" s="78">
        <v>161</v>
      </c>
      <c r="T14" s="78">
        <v>97</v>
      </c>
      <c r="U14" s="78"/>
      <c r="V14" s="78"/>
      <c r="W14" s="78"/>
    </row>
    <row r="15" spans="1:23" ht="35.1" customHeight="1" x14ac:dyDescent="0.25">
      <c r="A15" s="135"/>
      <c r="B15" s="28"/>
      <c r="C15" s="135"/>
      <c r="D15" s="125"/>
      <c r="E15" s="159"/>
      <c r="F15" s="132"/>
      <c r="G15" s="129"/>
      <c r="H15" s="125"/>
      <c r="I15" s="54"/>
      <c r="J15" s="155"/>
      <c r="K15" s="76" t="s">
        <v>8</v>
      </c>
      <c r="L15" s="78">
        <v>230</v>
      </c>
      <c r="M15" s="78">
        <v>216</v>
      </c>
      <c r="N15" s="78">
        <v>270</v>
      </c>
      <c r="O15" s="78">
        <v>242</v>
      </c>
      <c r="P15" s="78">
        <v>276</v>
      </c>
      <c r="Q15" s="78">
        <v>280</v>
      </c>
      <c r="R15" s="78">
        <v>239</v>
      </c>
      <c r="S15" s="78">
        <v>257</v>
      </c>
      <c r="T15" s="78">
        <v>177</v>
      </c>
      <c r="U15" s="78"/>
      <c r="V15" s="78"/>
      <c r="W15" s="78"/>
    </row>
    <row r="16" spans="1:23" ht="35.1" customHeight="1" x14ac:dyDescent="0.25">
      <c r="A16" s="133" t="s">
        <v>12</v>
      </c>
      <c r="B16" s="26"/>
      <c r="C16" s="133" t="s">
        <v>111</v>
      </c>
      <c r="D16" s="142" t="s">
        <v>9</v>
      </c>
      <c r="E16" s="157">
        <v>0.75</v>
      </c>
      <c r="F16" s="130">
        <f>HLOOKUP("CurrMnth",$L:$W,ROW(),FALSE)</f>
        <v>0.9956521739130435</v>
      </c>
      <c r="G16" s="122">
        <f>IFERROR((SUM(L18:W18)/SUM(L19:W19)),"")</f>
        <v>0.99</v>
      </c>
      <c r="H16" s="122">
        <f t="shared" si="0"/>
        <v>0.24</v>
      </c>
      <c r="I16" s="51"/>
      <c r="J16" s="155"/>
      <c r="K16" s="76" t="s">
        <v>6</v>
      </c>
      <c r="L16" s="77">
        <f t="shared" ref="L16:T16" si="3">L18/L19</f>
        <v>0.9925373134328358</v>
      </c>
      <c r="M16" s="77">
        <f t="shared" si="3"/>
        <v>0.99173553719008267</v>
      </c>
      <c r="N16" s="77">
        <f t="shared" si="3"/>
        <v>0.98746081504702199</v>
      </c>
      <c r="O16" s="77">
        <f t="shared" si="3"/>
        <v>0.98880597014925375</v>
      </c>
      <c r="P16" s="77">
        <f t="shared" si="3"/>
        <v>0.98333333333333328</v>
      </c>
      <c r="Q16" s="77">
        <f t="shared" si="3"/>
        <v>0.98142414860681115</v>
      </c>
      <c r="R16" s="77">
        <f t="shared" si="3"/>
        <v>0.99632352941176472</v>
      </c>
      <c r="S16" s="77">
        <f t="shared" si="3"/>
        <v>0.99640287769784175</v>
      </c>
      <c r="T16" s="77">
        <f t="shared" si="3"/>
        <v>0.9956521739130435</v>
      </c>
      <c r="U16" s="77"/>
      <c r="V16" s="77"/>
      <c r="W16" s="77"/>
    </row>
    <row r="17" spans="1:23" ht="35.1" hidden="1" customHeight="1" x14ac:dyDescent="0.25">
      <c r="A17" s="134"/>
      <c r="B17" s="55"/>
      <c r="C17" s="134"/>
      <c r="D17" s="124"/>
      <c r="E17" s="158"/>
      <c r="F17" s="131"/>
      <c r="G17" s="123"/>
      <c r="H17" s="123"/>
      <c r="I17" s="51"/>
      <c r="J17" s="155"/>
      <c r="K17" s="76" t="s">
        <v>85</v>
      </c>
      <c r="L17" s="77">
        <v>0.75</v>
      </c>
      <c r="M17" s="77">
        <v>0.75</v>
      </c>
      <c r="N17" s="77">
        <v>0.75</v>
      </c>
      <c r="O17" s="77">
        <v>0.75</v>
      </c>
      <c r="P17" s="77">
        <v>0.75</v>
      </c>
      <c r="Q17" s="77">
        <v>0.75</v>
      </c>
      <c r="R17" s="77">
        <v>0.75</v>
      </c>
      <c r="S17" s="77">
        <v>0.75</v>
      </c>
      <c r="T17" s="77">
        <v>0.75</v>
      </c>
      <c r="U17" s="77">
        <v>0.75</v>
      </c>
      <c r="V17" s="77">
        <v>0.75</v>
      </c>
      <c r="W17" s="77">
        <v>0.75</v>
      </c>
    </row>
    <row r="18" spans="1:23" ht="35.1" customHeight="1" x14ac:dyDescent="0.25">
      <c r="A18" s="134"/>
      <c r="B18" s="27"/>
      <c r="C18" s="134"/>
      <c r="D18" s="124"/>
      <c r="E18" s="158"/>
      <c r="F18" s="131"/>
      <c r="G18" s="123"/>
      <c r="H18" s="124"/>
      <c r="I18" s="54"/>
      <c r="J18" s="155"/>
      <c r="K18" s="76" t="s">
        <v>7</v>
      </c>
      <c r="L18" s="78">
        <v>266</v>
      </c>
      <c r="M18" s="78">
        <v>240</v>
      </c>
      <c r="N18" s="78">
        <v>315</v>
      </c>
      <c r="O18" s="78">
        <v>265</v>
      </c>
      <c r="P18" s="78">
        <v>295</v>
      </c>
      <c r="Q18" s="78">
        <v>317</v>
      </c>
      <c r="R18" s="78">
        <v>271</v>
      </c>
      <c r="S18" s="78">
        <v>277</v>
      </c>
      <c r="T18" s="78">
        <v>229</v>
      </c>
      <c r="U18" s="78"/>
      <c r="V18" s="78"/>
      <c r="W18" s="78"/>
    </row>
    <row r="19" spans="1:23" ht="35.1" customHeight="1" x14ac:dyDescent="0.25">
      <c r="A19" s="135"/>
      <c r="B19" s="28"/>
      <c r="C19" s="135"/>
      <c r="D19" s="125"/>
      <c r="E19" s="159"/>
      <c r="F19" s="132"/>
      <c r="G19" s="129"/>
      <c r="H19" s="125"/>
      <c r="I19" s="54"/>
      <c r="J19" s="155"/>
      <c r="K19" s="76" t="s">
        <v>8</v>
      </c>
      <c r="L19" s="78">
        <v>268</v>
      </c>
      <c r="M19" s="78">
        <v>242</v>
      </c>
      <c r="N19" s="78">
        <v>319</v>
      </c>
      <c r="O19" s="78">
        <v>268</v>
      </c>
      <c r="P19" s="78">
        <v>300</v>
      </c>
      <c r="Q19" s="78">
        <v>323</v>
      </c>
      <c r="R19" s="78">
        <v>272</v>
      </c>
      <c r="S19" s="78">
        <v>278</v>
      </c>
      <c r="T19" s="78">
        <v>230</v>
      </c>
      <c r="U19" s="78"/>
      <c r="V19" s="78"/>
      <c r="W19" s="78"/>
    </row>
    <row r="20" spans="1:23" ht="35.1" customHeight="1" x14ac:dyDescent="0.25">
      <c r="A20" s="133" t="s">
        <v>13</v>
      </c>
      <c r="B20" s="26"/>
      <c r="C20" s="133" t="s">
        <v>112</v>
      </c>
      <c r="D20" s="142" t="s">
        <v>9</v>
      </c>
      <c r="E20" s="157">
        <v>0.95</v>
      </c>
      <c r="F20" s="130">
        <f>HLOOKUP("CurrMnth",$L:$W,ROW(),FALSE)</f>
        <v>1</v>
      </c>
      <c r="G20" s="122">
        <f t="shared" ref="G20" si="4">IFERROR((SUM(L22:W22)/SUM(L23:W23)),"")</f>
        <v>0.99960000000000004</v>
      </c>
      <c r="H20" s="122">
        <f t="shared" si="0"/>
        <v>4.9600000000000088E-2</v>
      </c>
      <c r="I20" s="51"/>
      <c r="J20" s="155"/>
      <c r="K20" s="76" t="s">
        <v>6</v>
      </c>
      <c r="L20" s="77">
        <f t="shared" ref="L20:T20" si="5">L22/L23</f>
        <v>1</v>
      </c>
      <c r="M20" s="77">
        <f t="shared" si="5"/>
        <v>1</v>
      </c>
      <c r="N20" s="77">
        <f t="shared" si="5"/>
        <v>1</v>
      </c>
      <c r="O20" s="77">
        <f t="shared" si="5"/>
        <v>0.99626865671641796</v>
      </c>
      <c r="P20" s="77">
        <f t="shared" si="5"/>
        <v>1</v>
      </c>
      <c r="Q20" s="77">
        <f t="shared" si="5"/>
        <v>1</v>
      </c>
      <c r="R20" s="77">
        <f t="shared" si="5"/>
        <v>1</v>
      </c>
      <c r="S20" s="77">
        <f t="shared" si="5"/>
        <v>1</v>
      </c>
      <c r="T20" s="77">
        <f t="shared" si="5"/>
        <v>1</v>
      </c>
      <c r="U20" s="77"/>
      <c r="V20" s="77"/>
      <c r="W20" s="77"/>
    </row>
    <row r="21" spans="1:23" ht="35.1" hidden="1" customHeight="1" x14ac:dyDescent="0.25">
      <c r="A21" s="134"/>
      <c r="B21" s="55"/>
      <c r="C21" s="134"/>
      <c r="D21" s="124"/>
      <c r="E21" s="158"/>
      <c r="F21" s="131"/>
      <c r="G21" s="123"/>
      <c r="H21" s="123"/>
      <c r="I21" s="51"/>
      <c r="J21" s="155"/>
      <c r="K21" s="76" t="s">
        <v>85</v>
      </c>
      <c r="L21" s="77">
        <v>0.95</v>
      </c>
      <c r="M21" s="77">
        <v>0.95</v>
      </c>
      <c r="N21" s="77">
        <v>0.95</v>
      </c>
      <c r="O21" s="77">
        <v>0.95</v>
      </c>
      <c r="P21" s="77">
        <v>0.95</v>
      </c>
      <c r="Q21" s="77">
        <v>0.95</v>
      </c>
      <c r="R21" s="77">
        <v>0.95</v>
      </c>
      <c r="S21" s="77">
        <v>0.95</v>
      </c>
      <c r="T21" s="77">
        <v>0.95</v>
      </c>
      <c r="U21" s="77">
        <v>0.95</v>
      </c>
      <c r="V21" s="77">
        <v>0.95</v>
      </c>
      <c r="W21" s="77">
        <v>0.95</v>
      </c>
    </row>
    <row r="22" spans="1:23" ht="35.1" customHeight="1" x14ac:dyDescent="0.25">
      <c r="A22" s="134"/>
      <c r="B22" s="27"/>
      <c r="C22" s="134"/>
      <c r="D22" s="124"/>
      <c r="E22" s="158"/>
      <c r="F22" s="131"/>
      <c r="G22" s="123"/>
      <c r="H22" s="124"/>
      <c r="I22" s="54"/>
      <c r="J22" s="155"/>
      <c r="K22" s="76" t="s">
        <v>7</v>
      </c>
      <c r="L22" s="78">
        <v>268</v>
      </c>
      <c r="M22" s="78">
        <v>242</v>
      </c>
      <c r="N22" s="78">
        <v>319</v>
      </c>
      <c r="O22" s="78">
        <v>267</v>
      </c>
      <c r="P22" s="78">
        <v>300</v>
      </c>
      <c r="Q22" s="78">
        <v>323</v>
      </c>
      <c r="R22" s="78">
        <v>272</v>
      </c>
      <c r="S22" s="78">
        <v>278</v>
      </c>
      <c r="T22" s="78">
        <v>230</v>
      </c>
      <c r="U22" s="78"/>
      <c r="V22" s="78"/>
      <c r="W22" s="78"/>
    </row>
    <row r="23" spans="1:23" ht="35.1" customHeight="1" x14ac:dyDescent="0.25">
      <c r="A23" s="135"/>
      <c r="B23" s="28"/>
      <c r="C23" s="135"/>
      <c r="D23" s="125"/>
      <c r="E23" s="159"/>
      <c r="F23" s="132"/>
      <c r="G23" s="129"/>
      <c r="H23" s="125"/>
      <c r="I23" s="54"/>
      <c r="J23" s="156"/>
      <c r="K23" s="76" t="s">
        <v>8</v>
      </c>
      <c r="L23" s="78">
        <v>268</v>
      </c>
      <c r="M23" s="78">
        <v>242</v>
      </c>
      <c r="N23" s="78">
        <v>319</v>
      </c>
      <c r="O23" s="78">
        <v>268</v>
      </c>
      <c r="P23" s="78">
        <v>300</v>
      </c>
      <c r="Q23" s="78">
        <v>323</v>
      </c>
      <c r="R23" s="78">
        <v>272</v>
      </c>
      <c r="S23" s="78">
        <v>278</v>
      </c>
      <c r="T23" s="78">
        <v>230</v>
      </c>
      <c r="U23" s="78"/>
      <c r="V23" s="78"/>
      <c r="W23" s="78"/>
    </row>
    <row r="24" spans="1:23" x14ac:dyDescent="0.25">
      <c r="A24" s="25"/>
      <c r="B24" s="27"/>
      <c r="C24" s="25"/>
      <c r="D24" s="24"/>
      <c r="E24" s="30"/>
      <c r="F24" s="29"/>
      <c r="G24" s="24"/>
      <c r="H24" s="24"/>
      <c r="I24" s="52"/>
      <c r="J24" s="49"/>
      <c r="K24" s="64"/>
      <c r="L24" s="53"/>
      <c r="M24" s="53"/>
      <c r="N24" s="53"/>
      <c r="O24" s="53"/>
      <c r="P24" s="53"/>
      <c r="Q24" s="53"/>
      <c r="R24" s="53"/>
      <c r="S24" s="53"/>
      <c r="T24" s="53"/>
      <c r="U24" s="53"/>
      <c r="V24" s="53"/>
      <c r="W24" s="53"/>
    </row>
  </sheetData>
  <mergeCells count="33">
    <mergeCell ref="H20:H23"/>
    <mergeCell ref="A20:A23"/>
    <mergeCell ref="C20:C23"/>
    <mergeCell ref="D20:D23"/>
    <mergeCell ref="E20:E23"/>
    <mergeCell ref="F20:F23"/>
    <mergeCell ref="G20:G23"/>
    <mergeCell ref="E16:E19"/>
    <mergeCell ref="F16:F19"/>
    <mergeCell ref="G16:G19"/>
    <mergeCell ref="H16:H19"/>
    <mergeCell ref="A12:A15"/>
    <mergeCell ref="C12:C15"/>
    <mergeCell ref="D12:D15"/>
    <mergeCell ref="E12:E15"/>
    <mergeCell ref="F12:F15"/>
    <mergeCell ref="G12:G15"/>
    <mergeCell ref="A1:K1"/>
    <mergeCell ref="A3:K3"/>
    <mergeCell ref="C2:J2"/>
    <mergeCell ref="A7:W7"/>
    <mergeCell ref="A8:A11"/>
    <mergeCell ref="C8:C11"/>
    <mergeCell ref="D8:D11"/>
    <mergeCell ref="E8:E11"/>
    <mergeCell ref="F8:F11"/>
    <mergeCell ref="G8:G11"/>
    <mergeCell ref="H8:H11"/>
    <mergeCell ref="J8:J23"/>
    <mergeCell ref="H12:H15"/>
    <mergeCell ref="A16:A19"/>
    <mergeCell ref="C16:C19"/>
    <mergeCell ref="D16:D19"/>
  </mergeCells>
  <conditionalFormatting sqref="L8:W8">
    <cfRule type="expression" priority="257" stopIfTrue="1">
      <formula>ISTEXT(L8)</formula>
    </cfRule>
    <cfRule type="cellIs" dxfId="26" priority="258" stopIfTrue="1" operator="greaterThanOrEqual">
      <formula>$E8</formula>
    </cfRule>
    <cfRule type="cellIs" dxfId="25" priority="259" stopIfTrue="1" operator="greaterThanOrEqual">
      <formula>$E8-0.1</formula>
    </cfRule>
    <cfRule type="cellIs" dxfId="24" priority="260" stopIfTrue="1" operator="lessThan">
      <formula>$E8-0.1</formula>
    </cfRule>
  </conditionalFormatting>
  <conditionalFormatting sqref="L12:W13">
    <cfRule type="expression" priority="253" stopIfTrue="1">
      <formula>ISTEXT(L12)</formula>
    </cfRule>
    <cfRule type="cellIs" dxfId="23" priority="254" stopIfTrue="1" operator="greaterThanOrEqual">
      <formula>$E12</formula>
    </cfRule>
    <cfRule type="cellIs" dxfId="22" priority="255" stopIfTrue="1" operator="greaterThanOrEqual">
      <formula>$E12-0.1</formula>
    </cfRule>
    <cfRule type="cellIs" dxfId="21" priority="256" stopIfTrue="1" operator="lessThan">
      <formula>$E12-0.1</formula>
    </cfRule>
  </conditionalFormatting>
  <conditionalFormatting sqref="L16:W17">
    <cfRule type="expression" priority="249" stopIfTrue="1">
      <formula>ISTEXT(L16)</formula>
    </cfRule>
    <cfRule type="cellIs" dxfId="20" priority="250" stopIfTrue="1" operator="greaterThanOrEqual">
      <formula>$E16</formula>
    </cfRule>
    <cfRule type="cellIs" dxfId="19" priority="251" stopIfTrue="1" operator="greaterThanOrEqual">
      <formula>$E16-0.1</formula>
    </cfRule>
    <cfRule type="cellIs" dxfId="18" priority="252" stopIfTrue="1" operator="lessThan">
      <formula>$E16-0.1</formula>
    </cfRule>
  </conditionalFormatting>
  <conditionalFormatting sqref="L20:W21">
    <cfRule type="expression" priority="245" stopIfTrue="1">
      <formula>ISTEXT(L20)</formula>
    </cfRule>
    <cfRule type="cellIs" dxfId="17" priority="246" stopIfTrue="1" operator="greaterThanOrEqual">
      <formula>$E20</formula>
    </cfRule>
    <cfRule type="cellIs" dxfId="16" priority="247" stopIfTrue="1" operator="greaterThanOrEqual">
      <formula>$E20-0.1</formula>
    </cfRule>
    <cfRule type="cellIs" dxfId="15" priority="248" stopIfTrue="1" operator="lessThan">
      <formula>$E20-0.1</formula>
    </cfRule>
  </conditionalFormatting>
  <conditionalFormatting sqref="F20:F21">
    <cfRule type="expression" priority="97" stopIfTrue="1">
      <formula>ISTEXT(F20)</formula>
    </cfRule>
    <cfRule type="cellIs" dxfId="14" priority="98" stopIfTrue="1" operator="greaterThanOrEqual">
      <formula>$E20</formula>
    </cfRule>
    <cfRule type="cellIs" dxfId="13" priority="99" stopIfTrue="1" operator="greaterThanOrEqual">
      <formula>$E20-0.1</formula>
    </cfRule>
    <cfRule type="cellIs" dxfId="12" priority="100" stopIfTrue="1" operator="lessThan">
      <formula>$E20-0.1</formula>
    </cfRule>
  </conditionalFormatting>
  <conditionalFormatting sqref="F16:F17">
    <cfRule type="expression" priority="93" stopIfTrue="1">
      <formula>ISTEXT(F16)</formula>
    </cfRule>
    <cfRule type="cellIs" dxfId="11" priority="94" stopIfTrue="1" operator="greaterThanOrEqual">
      <formula>$E16</formula>
    </cfRule>
    <cfRule type="cellIs" dxfId="10" priority="95" stopIfTrue="1" operator="greaterThanOrEqual">
      <formula>$E16-0.1</formula>
    </cfRule>
    <cfRule type="cellIs" dxfId="9" priority="96" stopIfTrue="1" operator="lessThan">
      <formula>$E16-0.1</formula>
    </cfRule>
  </conditionalFormatting>
  <conditionalFormatting sqref="F12:F13">
    <cfRule type="expression" priority="89" stopIfTrue="1">
      <formula>ISTEXT(F12)</formula>
    </cfRule>
    <cfRule type="cellIs" dxfId="8" priority="90" stopIfTrue="1" operator="greaterThanOrEqual">
      <formula>$E12</formula>
    </cfRule>
    <cfRule type="cellIs" dxfId="7" priority="91" stopIfTrue="1" operator="greaterThanOrEqual">
      <formula>$E12-0.1</formula>
    </cfRule>
    <cfRule type="cellIs" dxfId="6" priority="92" stopIfTrue="1" operator="lessThan">
      <formula>$E12-0.1</formula>
    </cfRule>
  </conditionalFormatting>
  <conditionalFormatting sqref="F8:F9">
    <cfRule type="expression" priority="85" stopIfTrue="1">
      <formula>ISTEXT(F8)</formula>
    </cfRule>
    <cfRule type="cellIs" dxfId="5" priority="86" stopIfTrue="1" operator="greaterThanOrEqual">
      <formula>$E8</formula>
    </cfRule>
    <cfRule type="cellIs" dxfId="4" priority="87" stopIfTrue="1" operator="greaterThanOrEqual">
      <formula>$E8-0.1</formula>
    </cfRule>
    <cfRule type="cellIs" dxfId="3" priority="88" stopIfTrue="1" operator="lessThan">
      <formula>$E8-0.1</formula>
    </cfRule>
  </conditionalFormatting>
  <conditionalFormatting sqref="L9:W9">
    <cfRule type="expression" priority="41" stopIfTrue="1">
      <formula>ISTEXT(L9)</formula>
    </cfRule>
    <cfRule type="cellIs" dxfId="2" priority="42" stopIfTrue="1" operator="greaterThanOrEqual">
      <formula>$E9</formula>
    </cfRule>
    <cfRule type="cellIs" dxfId="1" priority="43" stopIfTrue="1" operator="greaterThanOrEqual">
      <formula>$E9-0.1</formula>
    </cfRule>
    <cfRule type="cellIs" dxfId="0" priority="44" stopIfTrue="1" operator="lessThan">
      <formula>$E9-0.1</formula>
    </cfRule>
  </conditionalFormatting>
  <pageMargins left="0.70866141732283472" right="0.70866141732283472" top="0.55118110236220474" bottom="0.74803149606299213" header="0.31496062992125984" footer="0.31496062992125984"/>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
  <sheetViews>
    <sheetView tabSelected="1" zoomScaleNormal="100" workbookViewId="0">
      <selection activeCell="H7" sqref="H7"/>
    </sheetView>
  </sheetViews>
  <sheetFormatPr defaultRowHeight="15" x14ac:dyDescent="0.25"/>
  <cols>
    <col min="1" max="1" width="3.42578125" customWidth="1"/>
    <col min="2" max="2" width="10.7109375" customWidth="1"/>
    <col min="3" max="3" width="0" hidden="1" customWidth="1"/>
    <col min="5" max="5" width="28" customWidth="1"/>
    <col min="8" max="8" width="31.28515625" customWidth="1"/>
  </cols>
  <sheetData>
    <row r="2" spans="2:8" ht="15.75" thickBot="1" x14ac:dyDescent="0.3"/>
    <row r="3" spans="2:8" ht="15.75" thickBot="1" x14ac:dyDescent="0.3">
      <c r="B3" s="114" t="s">
        <v>113</v>
      </c>
      <c r="C3" s="115" t="s">
        <v>114</v>
      </c>
      <c r="D3" s="115" t="s">
        <v>0</v>
      </c>
      <c r="E3" s="115" t="s">
        <v>115</v>
      </c>
      <c r="F3" s="116" t="s">
        <v>85</v>
      </c>
      <c r="G3" s="116" t="s">
        <v>116</v>
      </c>
      <c r="H3" s="116" t="s">
        <v>86</v>
      </c>
    </row>
    <row r="4" spans="2:8" ht="111" customHeight="1" thickBot="1" x14ac:dyDescent="0.3">
      <c r="B4" s="117" t="s">
        <v>117</v>
      </c>
      <c r="C4" s="118"/>
      <c r="D4" s="118"/>
      <c r="E4" s="118" t="s">
        <v>118</v>
      </c>
      <c r="F4" s="119" t="s">
        <v>119</v>
      </c>
      <c r="G4" s="120" t="s">
        <v>120</v>
      </c>
      <c r="H4" s="121"/>
    </row>
  </sheetData>
  <pageMargins left="0.7" right="0.7" top="0.75" bottom="0.75" header="0.3" footer="0.3"/>
  <pageSetup paperSize="9"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1"/>
  <sheetViews>
    <sheetView workbookViewId="0">
      <selection activeCell="M17" sqref="M17"/>
    </sheetView>
  </sheetViews>
  <sheetFormatPr defaultRowHeight="15" x14ac:dyDescent="0.25"/>
  <cols>
    <col min="1" max="1" width="1.85546875" customWidth="1"/>
    <col min="3" max="3" width="9.42578125" customWidth="1"/>
  </cols>
  <sheetData>
    <row r="3" spans="2:5" ht="23.25" x14ac:dyDescent="0.35">
      <c r="B3" s="108" t="s">
        <v>94</v>
      </c>
    </row>
    <row r="5" spans="2:5" x14ac:dyDescent="0.25">
      <c r="B5" t="s">
        <v>92</v>
      </c>
      <c r="C5" t="s">
        <v>95</v>
      </c>
    </row>
    <row r="6" spans="2:5" ht="15.75" thickBot="1" x14ac:dyDescent="0.3">
      <c r="B6" t="s">
        <v>93</v>
      </c>
      <c r="C6" t="s">
        <v>96</v>
      </c>
    </row>
    <row r="7" spans="2:5" ht="15.75" thickBot="1" x14ac:dyDescent="0.3">
      <c r="B7" t="s">
        <v>98</v>
      </c>
      <c r="C7" t="s">
        <v>97</v>
      </c>
      <c r="D7" s="107" t="s">
        <v>91</v>
      </c>
      <c r="E7" t="s">
        <v>99</v>
      </c>
    </row>
    <row r="8" spans="2:5" x14ac:dyDescent="0.25">
      <c r="B8" t="s">
        <v>101</v>
      </c>
      <c r="C8" t="s">
        <v>102</v>
      </c>
    </row>
    <row r="11" spans="2:5" x14ac:dyDescent="0.25">
      <c r="B11" t="s">
        <v>100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topLeftCell="A9" workbookViewId="0">
      <selection sqref="A1:C31"/>
    </sheetView>
  </sheetViews>
  <sheetFormatPr defaultRowHeight="15" x14ac:dyDescent="0.25"/>
  <cols>
    <col min="2" max="2" width="9.140625" style="31"/>
    <col min="3" max="3" width="57" style="31" customWidth="1"/>
  </cols>
  <sheetData>
    <row r="1" spans="1:3" ht="22.5" x14ac:dyDescent="0.25">
      <c r="A1" s="41" t="s">
        <v>80</v>
      </c>
      <c r="B1" s="42" t="s">
        <v>81</v>
      </c>
    </row>
    <row r="2" spans="1:3" x14ac:dyDescent="0.25">
      <c r="A2" s="160" t="s">
        <v>14</v>
      </c>
      <c r="B2" s="32" t="s">
        <v>15</v>
      </c>
      <c r="C2" s="32" t="s">
        <v>16</v>
      </c>
    </row>
    <row r="3" spans="1:3" x14ac:dyDescent="0.25">
      <c r="A3" s="160"/>
      <c r="B3" s="33" t="s">
        <v>17</v>
      </c>
      <c r="C3" s="32" t="s">
        <v>18</v>
      </c>
    </row>
    <row r="4" spans="1:3" x14ac:dyDescent="0.25">
      <c r="A4" s="160"/>
      <c r="B4" s="33" t="s">
        <v>19</v>
      </c>
      <c r="C4" s="32" t="s">
        <v>20</v>
      </c>
    </row>
    <row r="5" spans="1:3" x14ac:dyDescent="0.25">
      <c r="A5" s="160"/>
      <c r="B5" s="33" t="s">
        <v>21</v>
      </c>
      <c r="C5" s="32" t="s">
        <v>22</v>
      </c>
    </row>
    <row r="6" spans="1:3" x14ac:dyDescent="0.25">
      <c r="A6" s="160"/>
      <c r="B6" s="33" t="s">
        <v>23</v>
      </c>
      <c r="C6" s="32" t="s">
        <v>24</v>
      </c>
    </row>
    <row r="7" spans="1:3" x14ac:dyDescent="0.25">
      <c r="A7" s="34" t="s">
        <v>25</v>
      </c>
      <c r="B7" s="35" t="s">
        <v>25</v>
      </c>
      <c r="C7" s="32" t="s">
        <v>26</v>
      </c>
    </row>
    <row r="8" spans="1:3" x14ac:dyDescent="0.25">
      <c r="A8" s="160" t="s">
        <v>27</v>
      </c>
      <c r="B8" s="35" t="s">
        <v>28</v>
      </c>
      <c r="C8" s="32" t="s">
        <v>29</v>
      </c>
    </row>
    <row r="9" spans="1:3" ht="30" x14ac:dyDescent="0.25">
      <c r="A9" s="160"/>
      <c r="B9" s="35" t="s">
        <v>30</v>
      </c>
      <c r="C9" s="32" t="s">
        <v>31</v>
      </c>
    </row>
    <row r="10" spans="1:3" x14ac:dyDescent="0.25">
      <c r="A10" s="160" t="s">
        <v>32</v>
      </c>
      <c r="B10" s="35" t="s">
        <v>33</v>
      </c>
      <c r="C10" s="32" t="s">
        <v>34</v>
      </c>
    </row>
    <row r="11" spans="1:3" x14ac:dyDescent="0.25">
      <c r="A11" s="160"/>
      <c r="B11" s="35" t="s">
        <v>35</v>
      </c>
      <c r="C11" s="32" t="s">
        <v>36</v>
      </c>
    </row>
    <row r="12" spans="1:3" x14ac:dyDescent="0.25">
      <c r="A12" s="160"/>
      <c r="B12" s="35" t="s">
        <v>37</v>
      </c>
      <c r="C12" s="32" t="s">
        <v>38</v>
      </c>
    </row>
    <row r="13" spans="1:3" x14ac:dyDescent="0.25">
      <c r="A13" s="160"/>
      <c r="B13" s="36" t="s">
        <v>39</v>
      </c>
      <c r="C13" s="37" t="s">
        <v>40</v>
      </c>
    </row>
    <row r="14" spans="1:3" ht="30" x14ac:dyDescent="0.25">
      <c r="A14" s="160" t="s">
        <v>41</v>
      </c>
      <c r="B14" s="35" t="s">
        <v>42</v>
      </c>
      <c r="C14" s="32" t="s">
        <v>43</v>
      </c>
    </row>
    <row r="15" spans="1:3" x14ac:dyDescent="0.25">
      <c r="A15" s="160"/>
      <c r="B15" s="35" t="s">
        <v>44</v>
      </c>
      <c r="C15" s="32" t="s">
        <v>45</v>
      </c>
    </row>
    <row r="16" spans="1:3" x14ac:dyDescent="0.25">
      <c r="A16" s="160"/>
      <c r="B16" s="35" t="s">
        <v>46</v>
      </c>
      <c r="C16" s="32" t="s">
        <v>47</v>
      </c>
    </row>
    <row r="17" spans="1:3" x14ac:dyDescent="0.25">
      <c r="A17" s="160"/>
      <c r="B17" s="35" t="s">
        <v>48</v>
      </c>
      <c r="C17" s="32" t="s">
        <v>49</v>
      </c>
    </row>
    <row r="18" spans="1:3" x14ac:dyDescent="0.25">
      <c r="A18" s="160"/>
      <c r="B18" s="35" t="s">
        <v>50</v>
      </c>
      <c r="C18" s="32" t="s">
        <v>51</v>
      </c>
    </row>
    <row r="19" spans="1:3" x14ac:dyDescent="0.25">
      <c r="A19" s="160" t="s">
        <v>52</v>
      </c>
      <c r="B19" s="35" t="s">
        <v>53</v>
      </c>
      <c r="C19" s="32" t="s">
        <v>54</v>
      </c>
    </row>
    <row r="20" spans="1:3" x14ac:dyDescent="0.25">
      <c r="A20" s="160"/>
      <c r="B20" s="35" t="s">
        <v>55</v>
      </c>
      <c r="C20" s="32" t="s">
        <v>56</v>
      </c>
    </row>
    <row r="21" spans="1:3" x14ac:dyDescent="0.25">
      <c r="A21" s="160" t="s">
        <v>57</v>
      </c>
      <c r="B21" s="35" t="s">
        <v>58</v>
      </c>
      <c r="C21" s="38" t="s">
        <v>59</v>
      </c>
    </row>
    <row r="22" spans="1:3" x14ac:dyDescent="0.25">
      <c r="A22" s="160"/>
      <c r="B22" s="35" t="s">
        <v>60</v>
      </c>
      <c r="C22" s="38" t="s">
        <v>61</v>
      </c>
    </row>
    <row r="23" spans="1:3" x14ac:dyDescent="0.25">
      <c r="A23" s="160"/>
      <c r="B23" s="35" t="s">
        <v>62</v>
      </c>
      <c r="C23" s="39" t="s">
        <v>63</v>
      </c>
    </row>
    <row r="24" spans="1:3" x14ac:dyDescent="0.25">
      <c r="A24" s="160"/>
      <c r="B24" s="35" t="s">
        <v>64</v>
      </c>
      <c r="C24" s="39" t="s">
        <v>65</v>
      </c>
    </row>
    <row r="25" spans="1:3" x14ac:dyDescent="0.25">
      <c r="A25" s="160"/>
      <c r="B25" s="35" t="s">
        <v>66</v>
      </c>
      <c r="C25" s="39" t="s">
        <v>67</v>
      </c>
    </row>
    <row r="26" spans="1:3" x14ac:dyDescent="0.25">
      <c r="A26" s="160"/>
      <c r="B26" s="35" t="s">
        <v>68</v>
      </c>
      <c r="C26" s="39" t="s">
        <v>69</v>
      </c>
    </row>
    <row r="27" spans="1:3" x14ac:dyDescent="0.25">
      <c r="A27" s="160"/>
      <c r="B27" s="35" t="s">
        <v>70</v>
      </c>
      <c r="C27" s="39" t="s">
        <v>71</v>
      </c>
    </row>
    <row r="28" spans="1:3" x14ac:dyDescent="0.25">
      <c r="A28" s="160" t="s">
        <v>72</v>
      </c>
      <c r="B28" s="35" t="s">
        <v>73</v>
      </c>
      <c r="C28" s="32" t="s">
        <v>74</v>
      </c>
    </row>
    <row r="29" spans="1:3" x14ac:dyDescent="0.25">
      <c r="A29" s="160"/>
      <c r="B29" s="40" t="s">
        <v>75</v>
      </c>
      <c r="C29" s="32" t="s">
        <v>74</v>
      </c>
    </row>
    <row r="30" spans="1:3" x14ac:dyDescent="0.25">
      <c r="A30" s="34" t="s">
        <v>76</v>
      </c>
      <c r="B30" s="40" t="s">
        <v>76</v>
      </c>
      <c r="C30" s="32" t="s">
        <v>77</v>
      </c>
    </row>
    <row r="31" spans="1:3" x14ac:dyDescent="0.25">
      <c r="A31" s="34" t="s">
        <v>78</v>
      </c>
      <c r="B31" s="35" t="s">
        <v>78</v>
      </c>
      <c r="C31" s="39" t="s">
        <v>79</v>
      </c>
    </row>
  </sheetData>
  <mergeCells count="7">
    <mergeCell ref="A28:A29"/>
    <mergeCell ref="A2:A6"/>
    <mergeCell ref="A8:A9"/>
    <mergeCell ref="A10:A13"/>
    <mergeCell ref="A14:A18"/>
    <mergeCell ref="A19:A20"/>
    <mergeCell ref="A21:A2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Aylesbury Vale IAPT</vt:lpstr>
      <vt:lpstr>Chiltern IAPT</vt:lpstr>
      <vt:lpstr>Oxon IAPT</vt:lpstr>
      <vt:lpstr>SOP</vt:lpstr>
      <vt:lpstr>DTOC Codes for Reference</vt:lpstr>
      <vt:lpstr>'Aylesbury Vale IAPT'!Print_Area</vt:lpstr>
      <vt:lpstr>'Chiltern IAPT'!Print_Area</vt:lpstr>
    </vt:vector>
  </TitlesOfParts>
  <Company>Oxford Health NHS Foundation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Page Claire (RNU) Oxford Health</dc:creator>
  <cp:lastModifiedBy>Laura Smith</cp:lastModifiedBy>
  <cp:lastPrinted>2018-06-07T08:02:15Z</cp:lastPrinted>
  <dcterms:created xsi:type="dcterms:W3CDTF">2017-05-05T14:13:44Z</dcterms:created>
  <dcterms:modified xsi:type="dcterms:W3CDTF">2018-06-07T08:02:18Z</dcterms:modified>
</cp:coreProperties>
</file>